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03月報告書\"/>
    </mc:Choice>
  </mc:AlternateContent>
  <bookViews>
    <workbookView xWindow="-915" yWindow="5130" windowWidth="15480" windowHeight="6480"/>
  </bookViews>
  <sheets>
    <sheet name="03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<sst xmlns="http://schemas.openxmlformats.org/spreadsheetml/2006/main" count="201" uniqueCount="142">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</sst>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59264</c:v>
                </c:pt>
                <c:pt idx="1">
                  <c:v>29877</c:v>
                </c:pt>
                <c:pt idx="2">
                  <c:v>16198</c:v>
                </c:pt>
                <c:pt idx="3">
                  <c:v>10222</c:v>
                </c:pt>
                <c:pt idx="4">
                  <c:v>14483</c:v>
                </c:pt>
                <c:pt idx="5">
                  <c:v>32610</c:v>
                </c:pt>
                <c:pt idx="6">
                  <c:v>43656</c:v>
                </c:pt>
                <c:pt idx="7">
                  <c:v>18369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23273</c:v>
                </c:pt>
                <c:pt idx="1">
                  <c:v>14941</c:v>
                </c:pt>
                <c:pt idx="2">
                  <c:v>8999</c:v>
                </c:pt>
                <c:pt idx="3">
                  <c:v>4755</c:v>
                </c:pt>
                <c:pt idx="4">
                  <c:v>6680</c:v>
                </c:pt>
                <c:pt idx="5">
                  <c:v>15080</c:v>
                </c:pt>
                <c:pt idx="6">
                  <c:v>23808</c:v>
                </c:pt>
                <c:pt idx="7">
                  <c:v>9638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18651</c:v>
                </c:pt>
                <c:pt idx="1">
                  <c:v>14596</c:v>
                </c:pt>
                <c:pt idx="2">
                  <c:v>9318</c:v>
                </c:pt>
                <c:pt idx="3">
                  <c:v>4533</c:v>
                </c:pt>
                <c:pt idx="4">
                  <c:v>7243</c:v>
                </c:pt>
                <c:pt idx="5">
                  <c:v>15615</c:v>
                </c:pt>
                <c:pt idx="6">
                  <c:v>24453</c:v>
                </c:pt>
                <c:pt idx="7">
                  <c:v>10607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9657288"/>
        <c:axId val="30965689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0.22789241373312169</c:v>
                </c:pt>
                <c:pt idx="1">
                  <c:v>0.31091251671035042</c:v>
                </c:pt>
                <c:pt idx="2">
                  <c:v>0.34613276894877076</c:v>
                </c:pt>
                <c:pt idx="3">
                  <c:v>0.2906314537830903</c:v>
                </c:pt>
                <c:pt idx="4">
                  <c:v>0.30055045871559632</c:v>
                </c:pt>
                <c:pt idx="5">
                  <c:v>0.30056303549571606</c:v>
                </c:pt>
                <c:pt idx="6">
                  <c:v>0.33628546741735882</c:v>
                </c:pt>
                <c:pt idx="7">
                  <c:v>0.33736043992667891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56504"/>
        <c:axId val="309658856"/>
      </c:lineChart>
      <c:catAx>
        <c:axId val="30965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09656896"/>
        <c:crosses val="autoZero"/>
        <c:auto val="1"/>
        <c:lblAlgn val="ctr"/>
        <c:lblOffset val="100"/>
        <c:noMultiLvlLbl val="0"/>
      </c:catAx>
      <c:valAx>
        <c:axId val="3096568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09657288"/>
        <c:crosses val="autoZero"/>
        <c:crossBetween val="between"/>
      </c:valAx>
      <c:valAx>
        <c:axId val="3096588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9656504"/>
        <c:crosses val="max"/>
        <c:crossBetween val="between"/>
      </c:valAx>
      <c:catAx>
        <c:axId val="309656504"/>
        <c:scaling>
          <c:orientation val="minMax"/>
        </c:scaling>
        <c:delete val="1"/>
        <c:axPos val="b"/>
        <c:majorTickMark val="out"/>
        <c:minorTickMark val="none"/>
        <c:tickLblPos val="nextTo"/>
        <c:crossAx val="30965885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3607</c:v>
                </c:pt>
                <c:pt idx="1">
                  <c:v>2765</c:v>
                </c:pt>
                <c:pt idx="2">
                  <c:v>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941559.44999999984</c:v>
                </c:pt>
                <c:pt idx="1">
                  <c:v>812451.02000000025</c:v>
                </c:pt>
                <c:pt idx="2">
                  <c:v>213751.79999999996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12180.590000000002</c:v>
                </c:pt>
                <c:pt idx="1">
                  <c:v>360.14</c:v>
                </c:pt>
                <c:pt idx="2">
                  <c:v>26180.819999999996</c:v>
                </c:pt>
                <c:pt idx="3">
                  <c:v>272.22999999999996</c:v>
                </c:pt>
                <c:pt idx="4">
                  <c:v>107281.22000000002</c:v>
                </c:pt>
                <c:pt idx="5">
                  <c:v>7064.4199999999992</c:v>
                </c:pt>
                <c:pt idx="6">
                  <c:v>517819.5</c:v>
                </c:pt>
                <c:pt idx="7">
                  <c:v>5741.11</c:v>
                </c:pt>
                <c:pt idx="8">
                  <c:v>6149.9400000000005</c:v>
                </c:pt>
                <c:pt idx="9">
                  <c:v>3407.13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740680"/>
        <c:axId val="3107395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90</c:v>
                </c:pt>
                <c:pt idx="1">
                  <c:v>2</c:v>
                </c:pt>
                <c:pt idx="2">
                  <c:v>176</c:v>
                </c:pt>
                <c:pt idx="3">
                  <c:v>8</c:v>
                </c:pt>
                <c:pt idx="4">
                  <c:v>514</c:v>
                </c:pt>
                <c:pt idx="5">
                  <c:v>119</c:v>
                </c:pt>
                <c:pt idx="6">
                  <c:v>1928</c:v>
                </c:pt>
                <c:pt idx="7">
                  <c:v>23</c:v>
                </c:pt>
                <c:pt idx="8">
                  <c:v>28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39112"/>
        <c:axId val="310737152"/>
      </c:lineChart>
      <c:catAx>
        <c:axId val="31073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737152"/>
        <c:crosses val="autoZero"/>
        <c:auto val="1"/>
        <c:lblAlgn val="ctr"/>
        <c:lblOffset val="100"/>
        <c:noMultiLvlLbl val="0"/>
      </c:catAx>
      <c:valAx>
        <c:axId val="310737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739112"/>
        <c:crosses val="autoZero"/>
        <c:crossBetween val="between"/>
      </c:valAx>
      <c:valAx>
        <c:axId val="3107395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740680"/>
        <c:crosses val="max"/>
        <c:crossBetween val="between"/>
      </c:valAx>
      <c:catAx>
        <c:axId val="310740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39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20184.506890029723</c:v>
                </c:pt>
                <c:pt idx="1">
                  <c:v>34099.955804360638</c:v>
                </c:pt>
                <c:pt idx="2">
                  <c:v>93235.641155600606</c:v>
                </c:pt>
                <c:pt idx="3">
                  <c:v>118387.15765247407</c:v>
                </c:pt>
                <c:pt idx="4">
                  <c:v>154776.61356395087</c:v>
                </c:pt>
                <c:pt idx="5">
                  <c:v>175150.21792966814</c:v>
                </c:pt>
                <c:pt idx="6">
                  <c:v>198643.61407249473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23032"/>
        <c:axId val="31073558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3701</c:v>
                </c:pt>
                <c:pt idx="1">
                  <c:v>3394</c:v>
                </c:pt>
                <c:pt idx="2">
                  <c:v>5919</c:v>
                </c:pt>
                <c:pt idx="3">
                  <c:v>3476</c:v>
                </c:pt>
                <c:pt idx="4">
                  <c:v>2197</c:v>
                </c:pt>
                <c:pt idx="5">
                  <c:v>2019</c:v>
                </c:pt>
                <c:pt idx="6">
                  <c:v>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33232"/>
        <c:axId val="310735192"/>
      </c:lineChart>
      <c:catAx>
        <c:axId val="31073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735192"/>
        <c:crosses val="autoZero"/>
        <c:auto val="1"/>
        <c:lblAlgn val="ctr"/>
        <c:lblOffset val="100"/>
        <c:noMultiLvlLbl val="0"/>
      </c:catAx>
      <c:valAx>
        <c:axId val="3107351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733232"/>
        <c:crosses val="autoZero"/>
        <c:crossBetween val="between"/>
      </c:valAx>
      <c:valAx>
        <c:axId val="310735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11623032"/>
        <c:crosses val="max"/>
        <c:crossBetween val="between"/>
      </c:valAx>
      <c:catAx>
        <c:axId val="311623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355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17936"/>
        <c:axId val="31162381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20184.506890029723</c:v>
                </c:pt>
                <c:pt idx="1">
                  <c:v>34099.955804360638</c:v>
                </c:pt>
                <c:pt idx="2">
                  <c:v>93235.641155600606</c:v>
                </c:pt>
                <c:pt idx="3">
                  <c:v>118387.15765247407</c:v>
                </c:pt>
                <c:pt idx="4">
                  <c:v>154776.61356395087</c:v>
                </c:pt>
                <c:pt idx="5">
                  <c:v>175150.21792966814</c:v>
                </c:pt>
                <c:pt idx="6">
                  <c:v>198643.61407249473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616368"/>
        <c:axId val="311616760"/>
      </c:barChart>
      <c:catAx>
        <c:axId val="3116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1623816"/>
        <c:crosses val="autoZero"/>
        <c:auto val="1"/>
        <c:lblAlgn val="ctr"/>
        <c:lblOffset val="100"/>
        <c:noMultiLvlLbl val="0"/>
      </c:catAx>
      <c:valAx>
        <c:axId val="3116238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1617936"/>
        <c:crosses val="autoZero"/>
        <c:crossBetween val="between"/>
      </c:valAx>
      <c:valAx>
        <c:axId val="3116167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11616368"/>
        <c:crosses val="max"/>
        <c:crossBetween val="between"/>
      </c:valAx>
      <c:catAx>
        <c:axId val="31161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6167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7722</c:v>
                </c:pt>
                <c:pt idx="1">
                  <c:v>5167</c:v>
                </c:pt>
                <c:pt idx="2">
                  <c:v>8359</c:v>
                </c:pt>
                <c:pt idx="3">
                  <c:v>5073</c:v>
                </c:pt>
                <c:pt idx="4">
                  <c:v>4223</c:v>
                </c:pt>
                <c:pt idx="5">
                  <c:v>5190</c:v>
                </c:pt>
                <c:pt idx="6">
                  <c:v>3089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969</c:v>
                </c:pt>
                <c:pt idx="1">
                  <c:v>802</c:v>
                </c:pt>
                <c:pt idx="2">
                  <c:v>832</c:v>
                </c:pt>
                <c:pt idx="3">
                  <c:v>620</c:v>
                </c:pt>
                <c:pt idx="4">
                  <c:v>474</c:v>
                </c:pt>
                <c:pt idx="5">
                  <c:v>517</c:v>
                </c:pt>
                <c:pt idx="6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6753</c:v>
                </c:pt>
                <c:pt idx="1">
                  <c:v>4365</c:v>
                </c:pt>
                <c:pt idx="2">
                  <c:v>7527</c:v>
                </c:pt>
                <c:pt idx="3">
                  <c:v>4453</c:v>
                </c:pt>
                <c:pt idx="4">
                  <c:v>3749</c:v>
                </c:pt>
                <c:pt idx="5">
                  <c:v>4673</c:v>
                </c:pt>
                <c:pt idx="6">
                  <c:v>2781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1276</c:v>
                </c:pt>
                <c:pt idx="1">
                  <c:v>1129</c:v>
                </c:pt>
                <c:pt idx="2">
                  <c:v>794</c:v>
                </c:pt>
                <c:pt idx="3">
                  <c:v>222</c:v>
                </c:pt>
                <c:pt idx="4">
                  <c:v>397</c:v>
                </c:pt>
                <c:pt idx="5">
                  <c:v>715</c:v>
                </c:pt>
                <c:pt idx="6">
                  <c:v>2695</c:v>
                </c:pt>
                <c:pt idx="7">
                  <c:v>494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819</c:v>
                </c:pt>
                <c:pt idx="1">
                  <c:v>837</c:v>
                </c:pt>
                <c:pt idx="2">
                  <c:v>491</c:v>
                </c:pt>
                <c:pt idx="3">
                  <c:v>177</c:v>
                </c:pt>
                <c:pt idx="4">
                  <c:v>274</c:v>
                </c:pt>
                <c:pt idx="5">
                  <c:v>645</c:v>
                </c:pt>
                <c:pt idx="6">
                  <c:v>1526</c:v>
                </c:pt>
                <c:pt idx="7">
                  <c:v>398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1155</c:v>
                </c:pt>
                <c:pt idx="1">
                  <c:v>1190</c:v>
                </c:pt>
                <c:pt idx="2">
                  <c:v>802</c:v>
                </c:pt>
                <c:pt idx="3">
                  <c:v>321</c:v>
                </c:pt>
                <c:pt idx="4">
                  <c:v>537</c:v>
                </c:pt>
                <c:pt idx="5">
                  <c:v>1335</c:v>
                </c:pt>
                <c:pt idx="6">
                  <c:v>2290</c:v>
                </c:pt>
                <c:pt idx="7">
                  <c:v>729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727</c:v>
                </c:pt>
                <c:pt idx="1">
                  <c:v>686</c:v>
                </c:pt>
                <c:pt idx="2">
                  <c:v>574</c:v>
                </c:pt>
                <c:pt idx="3">
                  <c:v>212</c:v>
                </c:pt>
                <c:pt idx="4">
                  <c:v>291</c:v>
                </c:pt>
                <c:pt idx="5">
                  <c:v>635</c:v>
                </c:pt>
                <c:pt idx="6">
                  <c:v>1522</c:v>
                </c:pt>
                <c:pt idx="7">
                  <c:v>426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626</c:v>
                </c:pt>
                <c:pt idx="1">
                  <c:v>557</c:v>
                </c:pt>
                <c:pt idx="2">
                  <c:v>437</c:v>
                </c:pt>
                <c:pt idx="3">
                  <c:v>201</c:v>
                </c:pt>
                <c:pt idx="4">
                  <c:v>256</c:v>
                </c:pt>
                <c:pt idx="5">
                  <c:v>611</c:v>
                </c:pt>
                <c:pt idx="6">
                  <c:v>1191</c:v>
                </c:pt>
                <c:pt idx="7">
                  <c:v>344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901</c:v>
                </c:pt>
                <c:pt idx="1">
                  <c:v>665</c:v>
                </c:pt>
                <c:pt idx="2">
                  <c:v>467</c:v>
                </c:pt>
                <c:pt idx="3">
                  <c:v>196</c:v>
                </c:pt>
                <c:pt idx="4">
                  <c:v>331</c:v>
                </c:pt>
                <c:pt idx="5">
                  <c:v>710</c:v>
                </c:pt>
                <c:pt idx="6">
                  <c:v>1377</c:v>
                </c:pt>
                <c:pt idx="7">
                  <c:v>543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525</c:v>
                </c:pt>
                <c:pt idx="1">
                  <c:v>449</c:v>
                </c:pt>
                <c:pt idx="2">
                  <c:v>279</c:v>
                </c:pt>
                <c:pt idx="3">
                  <c:v>146</c:v>
                </c:pt>
                <c:pt idx="4">
                  <c:v>178</c:v>
                </c:pt>
                <c:pt idx="5">
                  <c:v>373</c:v>
                </c:pt>
                <c:pt idx="6">
                  <c:v>803</c:v>
                </c:pt>
                <c:pt idx="7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660816"/>
        <c:axId val="309657680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0.14380784276309513</c:v>
                </c:pt>
                <c:pt idx="1">
                  <c:v>0.18664725598402004</c:v>
                </c:pt>
                <c:pt idx="2">
                  <c:v>0.20985969318119779</c:v>
                </c:pt>
                <c:pt idx="3">
                  <c:v>0.15880706287683033</c:v>
                </c:pt>
                <c:pt idx="4">
                  <c:v>0.1626086331968685</c:v>
                </c:pt>
                <c:pt idx="5">
                  <c:v>0.16367486561329206</c:v>
                </c:pt>
                <c:pt idx="6">
                  <c:v>0.23629846045461139</c:v>
                </c:pt>
                <c:pt idx="7">
                  <c:v>0.16152136329958014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53760"/>
        <c:axId val="309661208"/>
      </c:lineChart>
      <c:catAx>
        <c:axId val="30966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09657680"/>
        <c:crosses val="autoZero"/>
        <c:auto val="1"/>
        <c:lblAlgn val="ctr"/>
        <c:lblOffset val="100"/>
        <c:noMultiLvlLbl val="0"/>
      </c:catAx>
      <c:valAx>
        <c:axId val="309657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09660816"/>
        <c:crosses val="autoZero"/>
        <c:crossBetween val="between"/>
      </c:valAx>
      <c:valAx>
        <c:axId val="3096612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09653760"/>
        <c:crosses val="max"/>
        <c:crossBetween val="between"/>
      </c:valAx>
      <c:catAx>
        <c:axId val="3096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661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0.59652376883479563</c:v>
                </c:pt>
                <c:pt idx="1">
                  <c:v>0.60594745966128816</c:v>
                </c:pt>
                <c:pt idx="2">
                  <c:v>0.63833211411850765</c:v>
                </c:pt>
                <c:pt idx="3">
                  <c:v>0.59271378708551481</c:v>
                </c:pt>
                <c:pt idx="4">
                  <c:v>0.62521294718909715</c:v>
                </c:pt>
                <c:pt idx="5">
                  <c:v>0.60280373831775702</c:v>
                </c:pt>
                <c:pt idx="6">
                  <c:v>0.55798616696155701</c:v>
                </c:pt>
                <c:pt idx="7">
                  <c:v>0.59253177209767238</c:v>
                </c:pt>
                <c:pt idx="8">
                  <c:v>0.57059781344498717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0.19807014984473667</c:v>
                </c:pt>
                <c:pt idx="1">
                  <c:v>0.20696092812374983</c:v>
                </c:pt>
                <c:pt idx="2">
                  <c:v>0.19458668617410388</c:v>
                </c:pt>
                <c:pt idx="3">
                  <c:v>0.193717277486911</c:v>
                </c:pt>
                <c:pt idx="4">
                  <c:v>0.14196479273140261</c:v>
                </c:pt>
                <c:pt idx="5">
                  <c:v>0.18044572250179727</c:v>
                </c:pt>
                <c:pt idx="6">
                  <c:v>0.21023001447643558</c:v>
                </c:pt>
                <c:pt idx="7">
                  <c:v>0.20562616021704982</c:v>
                </c:pt>
                <c:pt idx="8">
                  <c:v>0.18492672714584787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6.0563116103620029E-2</c:v>
                </c:pt>
                <c:pt idx="1">
                  <c:v>3.8805174023203097E-2</c:v>
                </c:pt>
                <c:pt idx="2">
                  <c:v>3.4235552304316019E-2</c:v>
                </c:pt>
                <c:pt idx="3">
                  <c:v>7.0898778359511347E-2</c:v>
                </c:pt>
                <c:pt idx="4">
                  <c:v>2.7825099375354913E-2</c:v>
                </c:pt>
                <c:pt idx="5">
                  <c:v>7.6923076923076927E-2</c:v>
                </c:pt>
                <c:pt idx="6">
                  <c:v>7.6564259289046158E-2</c:v>
                </c:pt>
                <c:pt idx="7">
                  <c:v>7.6395830358417821E-2</c:v>
                </c:pt>
                <c:pt idx="8">
                  <c:v>5.7455222144684813E-2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0.14484296521684764</c:v>
                </c:pt>
                <c:pt idx="1">
                  <c:v>0.14828643819175891</c:v>
                </c:pt>
                <c:pt idx="2">
                  <c:v>0.13284564740307242</c:v>
                </c:pt>
                <c:pt idx="3">
                  <c:v>0.14267015706806283</c:v>
                </c:pt>
                <c:pt idx="4">
                  <c:v>0.20499716070414536</c:v>
                </c:pt>
                <c:pt idx="5">
                  <c:v>0.13982746225736881</c:v>
                </c:pt>
                <c:pt idx="6">
                  <c:v>0.15521955927296124</c:v>
                </c:pt>
                <c:pt idx="7">
                  <c:v>0.12544623732685992</c:v>
                </c:pt>
                <c:pt idx="8">
                  <c:v>0.18702023726448011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654544"/>
        <c:axId val="309656112"/>
      </c:barChart>
      <c:catAx>
        <c:axId val="30965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09656112"/>
        <c:crosses val="autoZero"/>
        <c:auto val="1"/>
        <c:lblAlgn val="ctr"/>
        <c:lblOffset val="100"/>
        <c:noMultiLvlLbl val="0"/>
      </c:catAx>
      <c:valAx>
        <c:axId val="30965611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0965454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0.39319912285092556</c:v>
                </c:pt>
                <c:pt idx="1">
                  <c:v>0.37503121317485827</c:v>
                </c:pt>
                <c:pt idx="2">
                  <c:v>0.44729899931542649</c:v>
                </c:pt>
                <c:pt idx="3">
                  <c:v>0.36727779033150315</c:v>
                </c:pt>
                <c:pt idx="4">
                  <c:v>0.38194477245243758</c:v>
                </c:pt>
                <c:pt idx="5">
                  <c:v>0.40484200884892374</c:v>
                </c:pt>
                <c:pt idx="6">
                  <c:v>0.36864626833841491</c:v>
                </c:pt>
                <c:pt idx="7">
                  <c:v>0.40445147110102292</c:v>
                </c:pt>
                <c:pt idx="8">
                  <c:v>0.37525999941008692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4.063181531806636E-2</c:v>
                </c:pt>
                <c:pt idx="1">
                  <c:v>4.3840708139725557E-2</c:v>
                </c:pt>
                <c:pt idx="2">
                  <c:v>3.8850235856191101E-2</c:v>
                </c:pt>
                <c:pt idx="3">
                  <c:v>3.4812968975383531E-2</c:v>
                </c:pt>
                <c:pt idx="4">
                  <c:v>2.3318635155114197E-2</c:v>
                </c:pt>
                <c:pt idx="5">
                  <c:v>3.7647610127395377E-2</c:v>
                </c:pt>
                <c:pt idx="6">
                  <c:v>4.7408038233692308E-2</c:v>
                </c:pt>
                <c:pt idx="7">
                  <c:v>4.3818283471571955E-2</c:v>
                </c:pt>
                <c:pt idx="8">
                  <c:v>3.440313968770662E-2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0.14642752467526246</c:v>
                </c:pt>
                <c:pt idx="1">
                  <c:v>9.842645512606539E-2</c:v>
                </c:pt>
                <c:pt idx="2">
                  <c:v>9.0369772655110411E-2</c:v>
                </c:pt>
                <c:pt idx="3">
                  <c:v>0.18217607870697983</c:v>
                </c:pt>
                <c:pt idx="4">
                  <c:v>6.2367714007834758E-2</c:v>
                </c:pt>
                <c:pt idx="5">
                  <c:v>0.17139229445681262</c:v>
                </c:pt>
                <c:pt idx="6">
                  <c:v>0.16770515630660102</c:v>
                </c:pt>
                <c:pt idx="7">
                  <c:v>0.19363881609579625</c:v>
                </c:pt>
                <c:pt idx="8">
                  <c:v>0.11237008036385733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0.41974153715574547</c:v>
                </c:pt>
                <c:pt idx="1">
                  <c:v>0.48270162355935087</c:v>
                </c:pt>
                <c:pt idx="2">
                  <c:v>0.42348099217327184</c:v>
                </c:pt>
                <c:pt idx="3">
                  <c:v>0.41573316198613347</c:v>
                </c:pt>
                <c:pt idx="4">
                  <c:v>0.53236887838461344</c:v>
                </c:pt>
                <c:pt idx="5">
                  <c:v>0.3861180865668683</c:v>
                </c:pt>
                <c:pt idx="6">
                  <c:v>0.41624053712129178</c:v>
                </c:pt>
                <c:pt idx="7">
                  <c:v>0.35809142933160876</c:v>
                </c:pt>
                <c:pt idx="8">
                  <c:v>0.47796678053834912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9659248"/>
        <c:axId val="309659640"/>
      </c:barChart>
      <c:catAx>
        <c:axId val="30965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09659640"/>
        <c:crosses val="autoZero"/>
        <c:auto val="1"/>
        <c:lblAlgn val="ctr"/>
        <c:lblOffset val="100"/>
        <c:noMultiLvlLbl val="0"/>
      </c:catAx>
      <c:valAx>
        <c:axId val="30965964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096592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293476.46999999997</c:v>
                </c:pt>
                <c:pt idx="1">
                  <c:v>13264.99</c:v>
                </c:pt>
                <c:pt idx="2">
                  <c:v>67825.539999999964</c:v>
                </c:pt>
                <c:pt idx="3">
                  <c:v>14090.639999999996</c:v>
                </c:pt>
                <c:pt idx="4">
                  <c:v>39259.29</c:v>
                </c:pt>
                <c:pt idx="5">
                  <c:v>653674.74999999988</c:v>
                </c:pt>
                <c:pt idx="6">
                  <c:v>296406.11</c:v>
                </c:pt>
                <c:pt idx="7">
                  <c:v>135581.49000000002</c:v>
                </c:pt>
                <c:pt idx="8">
                  <c:v>17872.809999999998</c:v>
                </c:pt>
                <c:pt idx="9">
                  <c:v>210768.27</c:v>
                </c:pt>
                <c:pt idx="10">
                  <c:v>101110.19000000003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737936"/>
        <c:axId val="3107363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4799</c:v>
                </c:pt>
                <c:pt idx="1">
                  <c:v>194</c:v>
                </c:pt>
                <c:pt idx="2">
                  <c:v>1376</c:v>
                </c:pt>
                <c:pt idx="3">
                  <c:v>303</c:v>
                </c:pt>
                <c:pt idx="4">
                  <c:v>2815</c:v>
                </c:pt>
                <c:pt idx="5">
                  <c:v>5968</c:v>
                </c:pt>
                <c:pt idx="6">
                  <c:v>3073</c:v>
                </c:pt>
                <c:pt idx="7">
                  <c:v>1285</c:v>
                </c:pt>
                <c:pt idx="8">
                  <c:v>240</c:v>
                </c:pt>
                <c:pt idx="9">
                  <c:v>1028</c:v>
                </c:pt>
                <c:pt idx="10">
                  <c:v>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37544"/>
        <c:axId val="310738328"/>
      </c:lineChart>
      <c:catAx>
        <c:axId val="31073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738328"/>
        <c:crosses val="autoZero"/>
        <c:auto val="1"/>
        <c:lblAlgn val="ctr"/>
        <c:lblOffset val="100"/>
        <c:noMultiLvlLbl val="0"/>
      </c:catAx>
      <c:valAx>
        <c:axId val="310738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737544"/>
        <c:crosses val="autoZero"/>
        <c:crossBetween val="between"/>
      </c:valAx>
      <c:valAx>
        <c:axId val="3107363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737936"/>
        <c:crosses val="max"/>
        <c:crossBetween val="between"/>
      </c:valAx>
      <c:catAx>
        <c:axId val="31073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36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25280.880000000005</c:v>
                </c:pt>
                <c:pt idx="1">
                  <c:v>112.1</c:v>
                </c:pt>
                <c:pt idx="2">
                  <c:v>13060.72</c:v>
                </c:pt>
                <c:pt idx="3">
                  <c:v>3898.7400000000002</c:v>
                </c:pt>
                <c:pt idx="4">
                  <c:v>4001.2000000000003</c:v>
                </c:pt>
                <c:pt idx="5">
                  <c:v>31501.670000000002</c:v>
                </c:pt>
                <c:pt idx="6">
                  <c:v>66801.430000000008</c:v>
                </c:pt>
                <c:pt idx="7">
                  <c:v>2735.22</c:v>
                </c:pt>
                <c:pt idx="8">
                  <c:v>606.70000000000005</c:v>
                </c:pt>
                <c:pt idx="9">
                  <c:v>19553.320000000007</c:v>
                </c:pt>
                <c:pt idx="10">
                  <c:v>22931.319999999996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739896"/>
        <c:axId val="3107367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1223</c:v>
                </c:pt>
                <c:pt idx="1">
                  <c:v>3</c:v>
                </c:pt>
                <c:pt idx="2">
                  <c:v>397</c:v>
                </c:pt>
                <c:pt idx="3">
                  <c:v>109</c:v>
                </c:pt>
                <c:pt idx="4">
                  <c:v>307</c:v>
                </c:pt>
                <c:pt idx="5">
                  <c:v>1180</c:v>
                </c:pt>
                <c:pt idx="6">
                  <c:v>2117</c:v>
                </c:pt>
                <c:pt idx="7">
                  <c:v>80</c:v>
                </c:pt>
                <c:pt idx="8">
                  <c:v>14</c:v>
                </c:pt>
                <c:pt idx="9">
                  <c:v>250</c:v>
                </c:pt>
                <c:pt idx="10">
                  <c:v>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35976"/>
        <c:axId val="310738720"/>
      </c:lineChart>
      <c:catAx>
        <c:axId val="3107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738720"/>
        <c:crosses val="autoZero"/>
        <c:auto val="1"/>
        <c:lblAlgn val="ctr"/>
        <c:lblOffset val="100"/>
        <c:noMultiLvlLbl val="0"/>
      </c:catAx>
      <c:valAx>
        <c:axId val="310738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735976"/>
        <c:crosses val="autoZero"/>
        <c:crossBetween val="between"/>
      </c:valAx>
      <c:valAx>
        <c:axId val="3107367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739896"/>
        <c:crosses val="max"/>
        <c:crossBetween val="between"/>
      </c:valAx>
      <c:catAx>
        <c:axId val="31073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36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40.3%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32.6%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715814</v>
      </c>
      <c r="D5" s="30">
        <f>SUM(E5:F5)</f>
        <v>212190</v>
      </c>
      <c r="E5" s="31">
        <f>SUM(E6:E13)</f>
        <v>107174</v>
      </c>
      <c r="F5" s="32">
        <f t="shared" ref="F5:G5" si="0">SUM(F6:F13)</f>
        <v>105016</v>
      </c>
      <c r="G5" s="29">
        <f t="shared" si="0"/>
        <v>224679</v>
      </c>
      <c r="H5" s="33">
        <f>D5/C5</f>
        <v>0.29643175461781973</v>
      </c>
      <c r="I5" s="26"/>
      <c r="J5" s="24">
        <f t="shared" ref="J5:J13" si="1">C5-D5-G5</f>
        <v>278945</v>
      </c>
      <c r="K5" s="58">
        <f>E5/C5</f>
        <v>0.14972325212974319</v>
      </c>
      <c r="L5" s="58">
        <f>F5/C5</f>
        <v>0.14670850248807651</v>
      </c>
    </row>
    <row r="6" spans="1:12" ht="20.100000000000001" customHeight="1" thickTop="1" x14ac:dyDescent="0.15">
      <c r="B6" s="18" t="s">
        <v>18</v>
      </c>
      <c r="C6" s="34">
        <v>183964</v>
      </c>
      <c r="D6" s="35">
        <f t="shared" ref="D6:D13" si="2">SUM(E6:F6)</f>
        <v>41924</v>
      </c>
      <c r="E6" s="36">
        <v>23273</v>
      </c>
      <c r="F6" s="37">
        <v>18651</v>
      </c>
      <c r="G6" s="34">
        <v>59264</v>
      </c>
      <c r="H6" s="38">
        <f t="shared" ref="H6:H13" si="3">D6/C6</f>
        <v>0.22789241373312169</v>
      </c>
      <c r="I6" s="26"/>
      <c r="J6" s="24">
        <f t="shared" si="1"/>
        <v>82776</v>
      </c>
      <c r="K6" s="58">
        <f t="shared" ref="K6:K13" si="4">E6/C6</f>
        <v>0.12650844730490748</v>
      </c>
      <c r="L6" s="58">
        <f t="shared" ref="L6:L13" si="5">F6/C6</f>
        <v>0.10138396642821422</v>
      </c>
    </row>
    <row r="7" spans="1:12" ht="20.100000000000001" customHeight="1" x14ac:dyDescent="0.15">
      <c r="B7" s="19" t="s">
        <v>19</v>
      </c>
      <c r="C7" s="39">
        <v>95001</v>
      </c>
      <c r="D7" s="40">
        <f t="shared" si="2"/>
        <v>29537</v>
      </c>
      <c r="E7" s="41">
        <v>14941</v>
      </c>
      <c r="F7" s="42">
        <v>14596</v>
      </c>
      <c r="G7" s="39">
        <v>29877</v>
      </c>
      <c r="H7" s="43">
        <f t="shared" si="3"/>
        <v>0.31091251671035042</v>
      </c>
      <c r="I7" s="26"/>
      <c r="J7" s="24">
        <f t="shared" si="1"/>
        <v>35587</v>
      </c>
      <c r="K7" s="58">
        <f t="shared" si="4"/>
        <v>0.15727202871548721</v>
      </c>
      <c r="L7" s="58">
        <f t="shared" si="5"/>
        <v>0.15364048799486321</v>
      </c>
    </row>
    <row r="8" spans="1:12" ht="20.100000000000001" customHeight="1" x14ac:dyDescent="0.15">
      <c r="B8" s="19" t="s">
        <v>20</v>
      </c>
      <c r="C8" s="39">
        <v>52919</v>
      </c>
      <c r="D8" s="40">
        <f t="shared" si="2"/>
        <v>18317</v>
      </c>
      <c r="E8" s="41">
        <v>8999</v>
      </c>
      <c r="F8" s="42">
        <v>9318</v>
      </c>
      <c r="G8" s="39">
        <v>16198</v>
      </c>
      <c r="H8" s="43">
        <f t="shared" si="3"/>
        <v>0.34613276894877076</v>
      </c>
      <c r="I8" s="26"/>
      <c r="J8" s="24">
        <f t="shared" si="1"/>
        <v>18404</v>
      </c>
      <c r="K8" s="58">
        <f t="shared" si="4"/>
        <v>0.17005234414860448</v>
      </c>
      <c r="L8" s="58">
        <f t="shared" si="5"/>
        <v>0.17608042480016628</v>
      </c>
    </row>
    <row r="9" spans="1:12" ht="20.100000000000001" customHeight="1" x14ac:dyDescent="0.15">
      <c r="B9" s="19" t="s">
        <v>21</v>
      </c>
      <c r="C9" s="39">
        <v>31958</v>
      </c>
      <c r="D9" s="40">
        <f t="shared" si="2"/>
        <v>9288</v>
      </c>
      <c r="E9" s="41">
        <v>4755</v>
      </c>
      <c r="F9" s="42">
        <v>4533</v>
      </c>
      <c r="G9" s="39">
        <v>10222</v>
      </c>
      <c r="H9" s="43">
        <f t="shared" si="3"/>
        <v>0.2906314537830903</v>
      </c>
      <c r="I9" s="26"/>
      <c r="J9" s="24">
        <f t="shared" si="1"/>
        <v>12448</v>
      </c>
      <c r="K9" s="58">
        <f t="shared" si="4"/>
        <v>0.14878903560923712</v>
      </c>
      <c r="L9" s="58">
        <f t="shared" si="5"/>
        <v>0.14184241817385318</v>
      </c>
    </row>
    <row r="10" spans="1:12" ht="20.100000000000001" customHeight="1" x14ac:dyDescent="0.15">
      <c r="B10" s="19" t="s">
        <v>22</v>
      </c>
      <c r="C10" s="39">
        <v>46325</v>
      </c>
      <c r="D10" s="40">
        <f t="shared" si="2"/>
        <v>13923</v>
      </c>
      <c r="E10" s="41">
        <v>6680</v>
      </c>
      <c r="F10" s="42">
        <v>7243</v>
      </c>
      <c r="G10" s="39">
        <v>14483</v>
      </c>
      <c r="H10" s="43">
        <f t="shared" si="3"/>
        <v>0.30055045871559632</v>
      </c>
      <c r="I10" s="26"/>
      <c r="J10" s="24">
        <f t="shared" si="1"/>
        <v>17919</v>
      </c>
      <c r="K10" s="58">
        <f t="shared" si="4"/>
        <v>0.14419859686994063</v>
      </c>
      <c r="L10" s="58">
        <f t="shared" si="5"/>
        <v>0.15635186184565569</v>
      </c>
    </row>
    <row r="11" spans="1:12" ht="20.100000000000001" customHeight="1" x14ac:dyDescent="0.15">
      <c r="B11" s="19" t="s">
        <v>23</v>
      </c>
      <c r="C11" s="39">
        <v>102125</v>
      </c>
      <c r="D11" s="40">
        <f t="shared" si="2"/>
        <v>30695</v>
      </c>
      <c r="E11" s="41">
        <v>15080</v>
      </c>
      <c r="F11" s="42">
        <v>15615</v>
      </c>
      <c r="G11" s="39">
        <v>32610</v>
      </c>
      <c r="H11" s="43">
        <f t="shared" si="3"/>
        <v>0.30056303549571606</v>
      </c>
      <c r="I11" s="26"/>
      <c r="J11" s="24">
        <f t="shared" si="1"/>
        <v>38820</v>
      </c>
      <c r="K11" s="58">
        <f t="shared" si="4"/>
        <v>0.14766217870257037</v>
      </c>
      <c r="L11" s="58">
        <f t="shared" si="5"/>
        <v>0.15290085679314566</v>
      </c>
    </row>
    <row r="12" spans="1:12" ht="20.100000000000001" customHeight="1" x14ac:dyDescent="0.15">
      <c r="B12" s="19" t="s">
        <v>24</v>
      </c>
      <c r="C12" s="39">
        <v>143512</v>
      </c>
      <c r="D12" s="40">
        <f t="shared" si="2"/>
        <v>48261</v>
      </c>
      <c r="E12" s="41">
        <v>23808</v>
      </c>
      <c r="F12" s="42">
        <v>24453</v>
      </c>
      <c r="G12" s="39">
        <v>43656</v>
      </c>
      <c r="H12" s="43">
        <f t="shared" si="3"/>
        <v>0.33628546741735882</v>
      </c>
      <c r="I12" s="26"/>
      <c r="J12" s="24">
        <f t="shared" si="1"/>
        <v>51595</v>
      </c>
      <c r="K12" s="58">
        <f t="shared" si="4"/>
        <v>0.16589553486816433</v>
      </c>
      <c r="L12" s="58">
        <f t="shared" si="5"/>
        <v>0.17038993254919449</v>
      </c>
    </row>
    <row r="13" spans="1:12" ht="20.100000000000001" customHeight="1" x14ac:dyDescent="0.15">
      <c r="B13" s="19" t="s">
        <v>25</v>
      </c>
      <c r="C13" s="39">
        <v>60010</v>
      </c>
      <c r="D13" s="40">
        <f t="shared" si="2"/>
        <v>20245</v>
      </c>
      <c r="E13" s="41">
        <v>9638</v>
      </c>
      <c r="F13" s="42">
        <v>10607</v>
      </c>
      <c r="G13" s="39">
        <v>18369</v>
      </c>
      <c r="H13" s="43">
        <f t="shared" si="3"/>
        <v>0.33736043992667891</v>
      </c>
      <c r="I13" s="26"/>
      <c r="J13" s="24">
        <f t="shared" si="1"/>
        <v>21396</v>
      </c>
      <c r="K13" s="58">
        <f t="shared" si="4"/>
        <v>0.1606065655724046</v>
      </c>
      <c r="L13" s="58">
        <f t="shared" si="5"/>
        <v>0.17675387435427428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7722</v>
      </c>
      <c r="E4" s="46">
        <f t="shared" ref="E4:K4" si="0">SUM(E5:E6)</f>
        <v>5167</v>
      </c>
      <c r="F4" s="46">
        <f t="shared" si="0"/>
        <v>8359</v>
      </c>
      <c r="G4" s="46">
        <f t="shared" si="0"/>
        <v>5073</v>
      </c>
      <c r="H4" s="46">
        <f t="shared" si="0"/>
        <v>4223</v>
      </c>
      <c r="I4" s="46">
        <f t="shared" si="0"/>
        <v>5190</v>
      </c>
      <c r="J4" s="45">
        <f t="shared" si="0"/>
        <v>3089</v>
      </c>
      <c r="K4" s="47">
        <f t="shared" si="0"/>
        <v>38823</v>
      </c>
      <c r="L4" s="55">
        <f>K4/人口統計!D5</f>
        <v>0.1829633818747349</v>
      </c>
    </row>
    <row r="5" spans="1:12" ht="20.100000000000001" customHeight="1" x14ac:dyDescent="0.15">
      <c r="B5" s="115"/>
      <c r="C5" s="116" t="s">
        <v>39</v>
      </c>
      <c r="D5" s="48">
        <v>969</v>
      </c>
      <c r="E5" s="49">
        <v>802</v>
      </c>
      <c r="F5" s="49">
        <v>832</v>
      </c>
      <c r="G5" s="49">
        <v>620</v>
      </c>
      <c r="H5" s="49">
        <v>474</v>
      </c>
      <c r="I5" s="49">
        <v>517</v>
      </c>
      <c r="J5" s="48">
        <v>308</v>
      </c>
      <c r="K5" s="50">
        <f>SUM(D5:J5)</f>
        <v>4522</v>
      </c>
      <c r="L5" s="56">
        <f>K5/人口統計!D5</f>
        <v>2.1311089118243084E-2</v>
      </c>
    </row>
    <row r="6" spans="1:12" ht="20.100000000000001" customHeight="1" x14ac:dyDescent="0.15">
      <c r="B6" s="115"/>
      <c r="C6" s="117" t="s">
        <v>40</v>
      </c>
      <c r="D6" s="51">
        <v>6753</v>
      </c>
      <c r="E6" s="52">
        <v>4365</v>
      </c>
      <c r="F6" s="52">
        <v>7527</v>
      </c>
      <c r="G6" s="52">
        <v>4453</v>
      </c>
      <c r="H6" s="52">
        <v>3749</v>
      </c>
      <c r="I6" s="52">
        <v>4673</v>
      </c>
      <c r="J6" s="51">
        <v>2781</v>
      </c>
      <c r="K6" s="53">
        <f>SUM(D6:J6)</f>
        <v>34301</v>
      </c>
      <c r="L6" s="57">
        <f>K6/人口統計!D5</f>
        <v>0.16165229275649182</v>
      </c>
    </row>
    <row r="7" spans="1:12" ht="20.100000000000001" customHeight="1" thickBot="1" x14ac:dyDescent="0.2">
      <c r="B7" s="193" t="s">
        <v>63</v>
      </c>
      <c r="C7" s="194"/>
      <c r="D7" s="45">
        <v>89</v>
      </c>
      <c r="E7" s="46">
        <v>121</v>
      </c>
      <c r="F7" s="46">
        <v>115</v>
      </c>
      <c r="G7" s="46">
        <v>107</v>
      </c>
      <c r="H7" s="46">
        <v>97</v>
      </c>
      <c r="I7" s="46">
        <v>90</v>
      </c>
      <c r="J7" s="45">
        <v>76</v>
      </c>
      <c r="K7" s="47">
        <f>SUM(D7:J7)</f>
        <v>695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7811</v>
      </c>
      <c r="E8" s="34">
        <f t="shared" ref="E8:K8" si="1">E4+E7</f>
        <v>5288</v>
      </c>
      <c r="F8" s="34">
        <f t="shared" si="1"/>
        <v>8474</v>
      </c>
      <c r="G8" s="34">
        <f t="shared" si="1"/>
        <v>5180</v>
      </c>
      <c r="H8" s="34">
        <f t="shared" si="1"/>
        <v>4320</v>
      </c>
      <c r="I8" s="34">
        <f t="shared" si="1"/>
        <v>5280</v>
      </c>
      <c r="J8" s="35">
        <f t="shared" si="1"/>
        <v>3165</v>
      </c>
      <c r="K8" s="54">
        <f t="shared" si="1"/>
        <v>39518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1276</v>
      </c>
      <c r="E23" s="39">
        <v>819</v>
      </c>
      <c r="F23" s="39">
        <v>1155</v>
      </c>
      <c r="G23" s="39">
        <v>727</v>
      </c>
      <c r="H23" s="39">
        <v>626</v>
      </c>
      <c r="I23" s="39">
        <v>901</v>
      </c>
      <c r="J23" s="40">
        <v>525</v>
      </c>
      <c r="K23" s="167">
        <f t="shared" ref="K23:K30" si="2">SUM(D23:J23)</f>
        <v>6029</v>
      </c>
      <c r="L23" s="188">
        <f>K23/人口統計!D6</f>
        <v>0.14380784276309513</v>
      </c>
    </row>
    <row r="24" spans="1:12" ht="20.100000000000001" customHeight="1" x14ac:dyDescent="0.15">
      <c r="B24" s="197" t="s">
        <v>19</v>
      </c>
      <c r="C24" s="199"/>
      <c r="D24" s="45">
        <v>1129</v>
      </c>
      <c r="E24" s="46">
        <v>837</v>
      </c>
      <c r="F24" s="46">
        <v>1190</v>
      </c>
      <c r="G24" s="46">
        <v>686</v>
      </c>
      <c r="H24" s="46">
        <v>557</v>
      </c>
      <c r="I24" s="46">
        <v>665</v>
      </c>
      <c r="J24" s="45">
        <v>449</v>
      </c>
      <c r="K24" s="47">
        <f t="shared" si="2"/>
        <v>5513</v>
      </c>
      <c r="L24" s="55">
        <f>K24/人口統計!D7</f>
        <v>0.18664725598402004</v>
      </c>
    </row>
    <row r="25" spans="1:12" ht="20.100000000000001" customHeight="1" x14ac:dyDescent="0.15">
      <c r="B25" s="197" t="s">
        <v>20</v>
      </c>
      <c r="C25" s="199"/>
      <c r="D25" s="45">
        <v>794</v>
      </c>
      <c r="E25" s="46">
        <v>491</v>
      </c>
      <c r="F25" s="46">
        <v>802</v>
      </c>
      <c r="G25" s="46">
        <v>574</v>
      </c>
      <c r="H25" s="46">
        <v>437</v>
      </c>
      <c r="I25" s="46">
        <v>467</v>
      </c>
      <c r="J25" s="45">
        <v>279</v>
      </c>
      <c r="K25" s="47">
        <f t="shared" si="2"/>
        <v>3844</v>
      </c>
      <c r="L25" s="55">
        <f>K25/人口統計!D8</f>
        <v>0.20985969318119779</v>
      </c>
    </row>
    <row r="26" spans="1:12" ht="20.100000000000001" customHeight="1" x14ac:dyDescent="0.15">
      <c r="B26" s="197" t="s">
        <v>21</v>
      </c>
      <c r="C26" s="199"/>
      <c r="D26" s="45">
        <v>222</v>
      </c>
      <c r="E26" s="46">
        <v>177</v>
      </c>
      <c r="F26" s="46">
        <v>321</v>
      </c>
      <c r="G26" s="46">
        <v>212</v>
      </c>
      <c r="H26" s="46">
        <v>201</v>
      </c>
      <c r="I26" s="46">
        <v>196</v>
      </c>
      <c r="J26" s="45">
        <v>146</v>
      </c>
      <c r="K26" s="47">
        <f t="shared" si="2"/>
        <v>1475</v>
      </c>
      <c r="L26" s="55">
        <f>K26/人口統計!D9</f>
        <v>0.15880706287683033</v>
      </c>
    </row>
    <row r="27" spans="1:12" ht="20.100000000000001" customHeight="1" x14ac:dyDescent="0.15">
      <c r="B27" s="197" t="s">
        <v>22</v>
      </c>
      <c r="C27" s="199"/>
      <c r="D27" s="45">
        <v>397</v>
      </c>
      <c r="E27" s="46">
        <v>274</v>
      </c>
      <c r="F27" s="46">
        <v>537</v>
      </c>
      <c r="G27" s="46">
        <v>291</v>
      </c>
      <c r="H27" s="46">
        <v>256</v>
      </c>
      <c r="I27" s="46">
        <v>331</v>
      </c>
      <c r="J27" s="45">
        <v>178</v>
      </c>
      <c r="K27" s="47">
        <f t="shared" si="2"/>
        <v>2264</v>
      </c>
      <c r="L27" s="55">
        <f>K27/人口統計!D10</f>
        <v>0.1626086331968685</v>
      </c>
    </row>
    <row r="28" spans="1:12" ht="20.100000000000001" customHeight="1" x14ac:dyDescent="0.15">
      <c r="B28" s="197" t="s">
        <v>23</v>
      </c>
      <c r="C28" s="199"/>
      <c r="D28" s="45">
        <v>715</v>
      </c>
      <c r="E28" s="46">
        <v>645</v>
      </c>
      <c r="F28" s="46">
        <v>1335</v>
      </c>
      <c r="G28" s="46">
        <v>635</v>
      </c>
      <c r="H28" s="46">
        <v>611</v>
      </c>
      <c r="I28" s="46">
        <v>710</v>
      </c>
      <c r="J28" s="45">
        <v>373</v>
      </c>
      <c r="K28" s="47">
        <f t="shared" si="2"/>
        <v>5024</v>
      </c>
      <c r="L28" s="55">
        <f>K28/人口統計!D11</f>
        <v>0.16367486561329206</v>
      </c>
    </row>
    <row r="29" spans="1:12" ht="20.100000000000001" customHeight="1" x14ac:dyDescent="0.15">
      <c r="B29" s="197" t="s">
        <v>24</v>
      </c>
      <c r="C29" s="198"/>
      <c r="D29" s="40">
        <v>2695</v>
      </c>
      <c r="E29" s="39">
        <v>1526</v>
      </c>
      <c r="F29" s="39">
        <v>2290</v>
      </c>
      <c r="G29" s="39">
        <v>1522</v>
      </c>
      <c r="H29" s="39">
        <v>1191</v>
      </c>
      <c r="I29" s="39">
        <v>1377</v>
      </c>
      <c r="J29" s="40">
        <v>803</v>
      </c>
      <c r="K29" s="167">
        <f t="shared" si="2"/>
        <v>11404</v>
      </c>
      <c r="L29" s="168">
        <f>K29/人口統計!D12</f>
        <v>0.23629846045461139</v>
      </c>
    </row>
    <row r="30" spans="1:12" ht="20.100000000000001" customHeight="1" x14ac:dyDescent="0.15">
      <c r="B30" s="197" t="s">
        <v>25</v>
      </c>
      <c r="C30" s="198"/>
      <c r="D30" s="40">
        <v>494</v>
      </c>
      <c r="E30" s="39">
        <v>398</v>
      </c>
      <c r="F30" s="39">
        <v>729</v>
      </c>
      <c r="G30" s="39">
        <v>426</v>
      </c>
      <c r="H30" s="39">
        <v>344</v>
      </c>
      <c r="I30" s="39">
        <v>543</v>
      </c>
      <c r="J30" s="40">
        <v>336</v>
      </c>
      <c r="K30" s="167">
        <f t="shared" si="2"/>
        <v>3270</v>
      </c>
      <c r="L30" s="168">
        <f>K30/人口統計!D13</f>
        <v>0.16152136329958014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28623</v>
      </c>
      <c r="E5" s="174">
        <v>1843330.5499999998</v>
      </c>
      <c r="F5" s="175">
        <v>9504</v>
      </c>
      <c r="G5" s="176">
        <v>190483.2999999999</v>
      </c>
      <c r="H5" s="173">
        <v>2906</v>
      </c>
      <c r="I5" s="174">
        <v>686457.1</v>
      </c>
      <c r="J5" s="175">
        <v>6950</v>
      </c>
      <c r="K5" s="176">
        <v>1967762.2699999986</v>
      </c>
      <c r="M5" s="147">
        <f>Q5+Q7</f>
        <v>38127</v>
      </c>
      <c r="N5" s="119" t="s">
        <v>106</v>
      </c>
      <c r="O5" s="120"/>
      <c r="P5" s="132"/>
      <c r="Q5" s="121">
        <v>28623</v>
      </c>
      <c r="R5" s="122">
        <v>1843330.5499999998</v>
      </c>
      <c r="S5" s="122">
        <f>R5/Q5*100</f>
        <v>6440.0326660378014</v>
      </c>
    </row>
    <row r="6" spans="1:19" ht="20.100000000000001" customHeight="1" thickTop="1" x14ac:dyDescent="0.15">
      <c r="B6" s="203" t="s">
        <v>112</v>
      </c>
      <c r="C6" s="203"/>
      <c r="D6" s="169">
        <v>4544</v>
      </c>
      <c r="E6" s="170">
        <v>265700.18999999994</v>
      </c>
      <c r="F6" s="171">
        <v>1552</v>
      </c>
      <c r="G6" s="172">
        <v>31060.04</v>
      </c>
      <c r="H6" s="169">
        <v>291</v>
      </c>
      <c r="I6" s="170">
        <v>69732.67</v>
      </c>
      <c r="J6" s="171">
        <v>1112</v>
      </c>
      <c r="K6" s="172">
        <v>341981.97</v>
      </c>
      <c r="M6" s="58"/>
      <c r="N6" s="123"/>
      <c r="O6" s="92" t="s">
        <v>103</v>
      </c>
      <c r="P6" s="105"/>
      <c r="Q6" s="96">
        <f>Q5/Q$13</f>
        <v>0.59652376883479563</v>
      </c>
      <c r="R6" s="97">
        <f>R5/R$13</f>
        <v>0.39319912285092556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4363</v>
      </c>
      <c r="E7" s="144">
        <v>273551.67</v>
      </c>
      <c r="F7" s="145">
        <v>1330</v>
      </c>
      <c r="G7" s="146">
        <v>23759.379999999994</v>
      </c>
      <c r="H7" s="143">
        <v>234</v>
      </c>
      <c r="I7" s="144">
        <v>55266.84</v>
      </c>
      <c r="J7" s="145">
        <v>908</v>
      </c>
      <c r="K7" s="146">
        <v>258985.45</v>
      </c>
      <c r="M7" s="58"/>
      <c r="N7" s="124" t="s">
        <v>107</v>
      </c>
      <c r="O7" s="125"/>
      <c r="P7" s="133"/>
      <c r="Q7" s="126">
        <v>9504</v>
      </c>
      <c r="R7" s="127">
        <v>190483.2999999999</v>
      </c>
      <c r="S7" s="127">
        <f>R7/Q7*100</f>
        <v>2004.2434764309753</v>
      </c>
    </row>
    <row r="8" spans="1:19" ht="20.100000000000001" customHeight="1" x14ac:dyDescent="0.15">
      <c r="B8" s="200" t="s">
        <v>114</v>
      </c>
      <c r="C8" s="200"/>
      <c r="D8" s="143">
        <v>2717</v>
      </c>
      <c r="E8" s="144">
        <v>172889.52999999994</v>
      </c>
      <c r="F8" s="145">
        <v>888</v>
      </c>
      <c r="G8" s="146">
        <v>16387.59</v>
      </c>
      <c r="H8" s="143">
        <v>325</v>
      </c>
      <c r="I8" s="144">
        <v>85756.17</v>
      </c>
      <c r="J8" s="145">
        <v>654</v>
      </c>
      <c r="K8" s="146">
        <v>195699.04</v>
      </c>
      <c r="L8" s="87"/>
      <c r="M8" s="86"/>
      <c r="N8" s="128"/>
      <c r="O8" s="92" t="s">
        <v>103</v>
      </c>
      <c r="P8" s="105"/>
      <c r="Q8" s="96">
        <f>Q7/Q$13</f>
        <v>0.19807014984473667</v>
      </c>
      <c r="R8" s="97">
        <f>R7/R$13</f>
        <v>4.063181531806636E-2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1101</v>
      </c>
      <c r="E9" s="144">
        <v>71968.700000000012</v>
      </c>
      <c r="F9" s="145">
        <v>250</v>
      </c>
      <c r="G9" s="146">
        <v>4393.8599999999997</v>
      </c>
      <c r="H9" s="143">
        <v>49</v>
      </c>
      <c r="I9" s="144">
        <v>11751.76</v>
      </c>
      <c r="J9" s="145">
        <v>361</v>
      </c>
      <c r="K9" s="146">
        <v>100312.66</v>
      </c>
      <c r="L9" s="87"/>
      <c r="M9" s="86"/>
      <c r="N9" s="124" t="s">
        <v>108</v>
      </c>
      <c r="O9" s="125"/>
      <c r="P9" s="133"/>
      <c r="Q9" s="126">
        <v>2906</v>
      </c>
      <c r="R9" s="127">
        <v>686457.1</v>
      </c>
      <c r="S9" s="127">
        <f>R9/Q9*100</f>
        <v>23622.061252580865</v>
      </c>
    </row>
    <row r="10" spans="1:19" ht="20.100000000000001" customHeight="1" x14ac:dyDescent="0.15">
      <c r="B10" s="200" t="s">
        <v>116</v>
      </c>
      <c r="C10" s="200"/>
      <c r="D10" s="143">
        <v>1677</v>
      </c>
      <c r="E10" s="144">
        <v>116042.29000000001</v>
      </c>
      <c r="F10" s="145">
        <v>502</v>
      </c>
      <c r="G10" s="146">
        <v>10791.16</v>
      </c>
      <c r="H10" s="143">
        <v>214</v>
      </c>
      <c r="I10" s="144">
        <v>49127.199999999997</v>
      </c>
      <c r="J10" s="145">
        <v>389</v>
      </c>
      <c r="K10" s="146">
        <v>110675.34</v>
      </c>
      <c r="L10" s="87"/>
      <c r="M10" s="86"/>
      <c r="N10" s="93"/>
      <c r="O10" s="92" t="s">
        <v>103</v>
      </c>
      <c r="P10" s="105"/>
      <c r="Q10" s="96">
        <f>Q9/Q$13</f>
        <v>6.0563116103620029E-2</v>
      </c>
      <c r="R10" s="97">
        <f>R9/R$13</f>
        <v>0.14642752467526246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3469</v>
      </c>
      <c r="E11" s="144">
        <v>236750.06</v>
      </c>
      <c r="F11" s="145">
        <v>1307</v>
      </c>
      <c r="G11" s="146">
        <v>30446.14</v>
      </c>
      <c r="H11" s="143">
        <v>476</v>
      </c>
      <c r="I11" s="144">
        <v>107702.72</v>
      </c>
      <c r="J11" s="145">
        <v>965</v>
      </c>
      <c r="K11" s="146">
        <v>267315.8</v>
      </c>
      <c r="L11" s="87"/>
      <c r="M11" s="86"/>
      <c r="N11" s="124" t="s">
        <v>109</v>
      </c>
      <c r="O11" s="125"/>
      <c r="P11" s="133"/>
      <c r="Q11" s="99">
        <v>6950</v>
      </c>
      <c r="R11" s="100">
        <v>1967762.2699999986</v>
      </c>
      <c r="S11" s="100">
        <f>R11/Q11*100</f>
        <v>28313.12618705034</v>
      </c>
    </row>
    <row r="12" spans="1:19" ht="20.100000000000001" customHeight="1" thickBot="1" x14ac:dyDescent="0.2">
      <c r="B12" s="200" t="s">
        <v>118</v>
      </c>
      <c r="C12" s="200"/>
      <c r="D12" s="143">
        <v>8299</v>
      </c>
      <c r="E12" s="144">
        <v>533019.71</v>
      </c>
      <c r="F12" s="145">
        <v>2880</v>
      </c>
      <c r="G12" s="146">
        <v>57747.369999999995</v>
      </c>
      <c r="H12" s="143">
        <v>1070</v>
      </c>
      <c r="I12" s="144">
        <v>255193.29999999993</v>
      </c>
      <c r="J12" s="145">
        <v>1757</v>
      </c>
      <c r="K12" s="146">
        <v>471922.6</v>
      </c>
      <c r="L12" s="87"/>
      <c r="M12" s="86"/>
      <c r="N12" s="123"/>
      <c r="O12" s="82" t="s">
        <v>103</v>
      </c>
      <c r="P12" s="106"/>
      <c r="Q12" s="101">
        <f>Q11/Q$13</f>
        <v>0.14484296521684764</v>
      </c>
      <c r="R12" s="102">
        <f>R11/R$13</f>
        <v>0.41974153715574547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2453</v>
      </c>
      <c r="E13" s="144">
        <v>173408.4</v>
      </c>
      <c r="F13" s="145">
        <v>795</v>
      </c>
      <c r="G13" s="146">
        <v>15897.76</v>
      </c>
      <c r="H13" s="143">
        <v>247</v>
      </c>
      <c r="I13" s="144">
        <v>51926.44</v>
      </c>
      <c r="J13" s="145">
        <v>804</v>
      </c>
      <c r="K13" s="146">
        <v>220869.41</v>
      </c>
      <c r="M13" s="58"/>
      <c r="N13" s="129" t="s">
        <v>110</v>
      </c>
      <c r="O13" s="130"/>
      <c r="P13" s="131"/>
      <c r="Q13" s="94">
        <f>Q5+Q7+Q9+Q11</f>
        <v>47983</v>
      </c>
      <c r="R13" s="95">
        <f>R5+R7+R9+R11</f>
        <v>4688033.2199999988</v>
      </c>
      <c r="S13" s="95">
        <f>R13/Q13*100</f>
        <v>9770.1961528041156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0.59652376883479563</v>
      </c>
      <c r="O16" s="58">
        <f>F5/(D5+F5+H5+J5)</f>
        <v>0.19807014984473667</v>
      </c>
      <c r="P16" s="58">
        <f>H5/(D5+F5+H5+J5)</f>
        <v>6.0563116103620029E-2</v>
      </c>
      <c r="Q16" s="58">
        <f>J5/(D5+F5+H5+J5)</f>
        <v>0.14484296521684764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0.60594745966128816</v>
      </c>
      <c r="O17" s="58">
        <f t="shared" ref="O17:O23" si="1">F6/(D6+F6+H6+J6)</f>
        <v>0.20696092812374983</v>
      </c>
      <c r="P17" s="58">
        <f t="shared" ref="P17:P23" si="2">H6/(D6+F6+H6+J6)</f>
        <v>3.8805174023203097E-2</v>
      </c>
      <c r="Q17" s="58">
        <f t="shared" ref="Q17:Q23" si="3">J6/(D6+F6+H6+J6)</f>
        <v>0.14828643819175891</v>
      </c>
    </row>
    <row r="18" spans="13:17" ht="20.100000000000001" customHeight="1" x14ac:dyDescent="0.15">
      <c r="M18" s="14" t="s">
        <v>133</v>
      </c>
      <c r="N18" s="58">
        <f t="shared" si="0"/>
        <v>0.63833211411850765</v>
      </c>
      <c r="O18" s="58">
        <f t="shared" si="1"/>
        <v>0.19458668617410388</v>
      </c>
      <c r="P18" s="58">
        <f t="shared" si="2"/>
        <v>3.4235552304316019E-2</v>
      </c>
      <c r="Q18" s="58">
        <f t="shared" si="3"/>
        <v>0.13284564740307242</v>
      </c>
    </row>
    <row r="19" spans="13:17" ht="20.100000000000001" customHeight="1" x14ac:dyDescent="0.15">
      <c r="M19" s="14" t="s">
        <v>134</v>
      </c>
      <c r="N19" s="58">
        <f t="shared" si="0"/>
        <v>0.59271378708551481</v>
      </c>
      <c r="O19" s="58">
        <f t="shared" si="1"/>
        <v>0.193717277486911</v>
      </c>
      <c r="P19" s="58">
        <f t="shared" si="2"/>
        <v>7.0898778359511347E-2</v>
      </c>
      <c r="Q19" s="58">
        <f t="shared" si="3"/>
        <v>0.14267015706806283</v>
      </c>
    </row>
    <row r="20" spans="13:17" ht="20.100000000000001" customHeight="1" x14ac:dyDescent="0.15">
      <c r="M20" s="14" t="s">
        <v>135</v>
      </c>
      <c r="N20" s="58">
        <f t="shared" si="0"/>
        <v>0.62521294718909715</v>
      </c>
      <c r="O20" s="58">
        <f t="shared" si="1"/>
        <v>0.14196479273140261</v>
      </c>
      <c r="P20" s="58">
        <f t="shared" si="2"/>
        <v>2.7825099375354913E-2</v>
      </c>
      <c r="Q20" s="58">
        <f t="shared" si="3"/>
        <v>0.20499716070414536</v>
      </c>
    </row>
    <row r="21" spans="13:17" ht="20.100000000000001" customHeight="1" x14ac:dyDescent="0.15">
      <c r="M21" s="14" t="s">
        <v>136</v>
      </c>
      <c r="N21" s="58">
        <f t="shared" si="0"/>
        <v>0.60280373831775702</v>
      </c>
      <c r="O21" s="58">
        <f t="shared" si="1"/>
        <v>0.18044572250179727</v>
      </c>
      <c r="P21" s="58">
        <f t="shared" si="2"/>
        <v>7.6923076923076927E-2</v>
      </c>
      <c r="Q21" s="58">
        <f t="shared" si="3"/>
        <v>0.13982746225736881</v>
      </c>
    </row>
    <row r="22" spans="13:17" ht="20.100000000000001" customHeight="1" x14ac:dyDescent="0.15">
      <c r="M22" s="14" t="s">
        <v>137</v>
      </c>
      <c r="N22" s="58">
        <f t="shared" si="0"/>
        <v>0.55798616696155701</v>
      </c>
      <c r="O22" s="58">
        <f t="shared" si="1"/>
        <v>0.21023001447643558</v>
      </c>
      <c r="P22" s="58">
        <f t="shared" si="2"/>
        <v>7.6564259289046158E-2</v>
      </c>
      <c r="Q22" s="58">
        <f t="shared" si="3"/>
        <v>0.15521955927296124</v>
      </c>
    </row>
    <row r="23" spans="13:17" ht="20.100000000000001" customHeight="1" x14ac:dyDescent="0.15">
      <c r="M23" s="14" t="s">
        <v>138</v>
      </c>
      <c r="N23" s="58">
        <f t="shared" si="0"/>
        <v>0.59253177209767238</v>
      </c>
      <c r="O23" s="58">
        <f t="shared" si="1"/>
        <v>0.20562616021704982</v>
      </c>
      <c r="P23" s="58">
        <f t="shared" si="2"/>
        <v>7.6395830358417821E-2</v>
      </c>
      <c r="Q23" s="58">
        <f t="shared" si="3"/>
        <v>0.12544623732685992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0.57059781344498717</v>
      </c>
      <c r="O24" s="58">
        <f t="shared" ref="O24" si="5">F13/(D13+F13+H13+J13)</f>
        <v>0.18492672714584787</v>
      </c>
      <c r="P24" s="58">
        <f t="shared" ref="P24" si="6">H13/(D13+F13+H13+J13)</f>
        <v>5.7455222144684813E-2</v>
      </c>
      <c r="Q24" s="58">
        <f t="shared" ref="Q24" si="7">J13/(D13+F13+H13+J13)</f>
        <v>0.18702023726448011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0.39319912285092556</v>
      </c>
      <c r="O29" s="58">
        <f>G5/(E5+G5+I5+K5)</f>
        <v>4.063181531806636E-2</v>
      </c>
      <c r="P29" s="58">
        <f>I5/(E5+G5+I5+K5)</f>
        <v>0.14642752467526246</v>
      </c>
      <c r="Q29" s="58">
        <f>K5/(E5+G5+I5+K5)</f>
        <v>0.41974153715574547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0.37503121317485827</v>
      </c>
      <c r="O30" s="58">
        <f t="shared" ref="O30:O37" si="9">G6/(E6+G6+I6+K6)</f>
        <v>4.3840708139725557E-2</v>
      </c>
      <c r="P30" s="58">
        <f t="shared" ref="P30:P37" si="10">I6/(E6+G6+I6+K6)</f>
        <v>9.842645512606539E-2</v>
      </c>
      <c r="Q30" s="58">
        <f t="shared" ref="Q30:Q37" si="11">K6/(E6+G6+I6+K6)</f>
        <v>0.48270162355935087</v>
      </c>
    </row>
    <row r="31" spans="13:17" ht="20.100000000000001" customHeight="1" x14ac:dyDescent="0.15">
      <c r="M31" s="14" t="s">
        <v>133</v>
      </c>
      <c r="N31" s="58">
        <f t="shared" si="8"/>
        <v>0.44729899931542649</v>
      </c>
      <c r="O31" s="58">
        <f t="shared" si="9"/>
        <v>3.8850235856191101E-2</v>
      </c>
      <c r="P31" s="58">
        <f t="shared" si="10"/>
        <v>9.0369772655110411E-2</v>
      </c>
      <c r="Q31" s="58">
        <f t="shared" si="11"/>
        <v>0.42348099217327184</v>
      </c>
    </row>
    <row r="32" spans="13:17" ht="20.100000000000001" customHeight="1" x14ac:dyDescent="0.15">
      <c r="M32" s="14" t="s">
        <v>134</v>
      </c>
      <c r="N32" s="58">
        <f t="shared" si="8"/>
        <v>0.36727779033150315</v>
      </c>
      <c r="O32" s="58">
        <f t="shared" si="9"/>
        <v>3.4812968975383531E-2</v>
      </c>
      <c r="P32" s="58">
        <f t="shared" si="10"/>
        <v>0.18217607870697983</v>
      </c>
      <c r="Q32" s="58">
        <f t="shared" si="11"/>
        <v>0.41573316198613347</v>
      </c>
    </row>
    <row r="33" spans="13:17" ht="20.100000000000001" customHeight="1" x14ac:dyDescent="0.15">
      <c r="M33" s="14" t="s">
        <v>135</v>
      </c>
      <c r="N33" s="58">
        <f t="shared" si="8"/>
        <v>0.38194477245243758</v>
      </c>
      <c r="O33" s="58">
        <f t="shared" si="9"/>
        <v>2.3318635155114197E-2</v>
      </c>
      <c r="P33" s="58">
        <f t="shared" si="10"/>
        <v>6.2367714007834758E-2</v>
      </c>
      <c r="Q33" s="58">
        <f t="shared" si="11"/>
        <v>0.53236887838461344</v>
      </c>
    </row>
    <row r="34" spans="13:17" ht="20.100000000000001" customHeight="1" x14ac:dyDescent="0.15">
      <c r="M34" s="14" t="s">
        <v>136</v>
      </c>
      <c r="N34" s="58">
        <f t="shared" si="8"/>
        <v>0.40484200884892374</v>
      </c>
      <c r="O34" s="58">
        <f t="shared" si="9"/>
        <v>3.7647610127395377E-2</v>
      </c>
      <c r="P34" s="58">
        <f t="shared" si="10"/>
        <v>0.17139229445681262</v>
      </c>
      <c r="Q34" s="58">
        <f t="shared" si="11"/>
        <v>0.3861180865668683</v>
      </c>
    </row>
    <row r="35" spans="13:17" ht="20.100000000000001" customHeight="1" x14ac:dyDescent="0.15">
      <c r="M35" s="14" t="s">
        <v>137</v>
      </c>
      <c r="N35" s="58">
        <f t="shared" si="8"/>
        <v>0.36864626833841491</v>
      </c>
      <c r="O35" s="58">
        <f t="shared" si="9"/>
        <v>4.7408038233692308E-2</v>
      </c>
      <c r="P35" s="58">
        <f t="shared" si="10"/>
        <v>0.16770515630660102</v>
      </c>
      <c r="Q35" s="58">
        <f t="shared" si="11"/>
        <v>0.41624053712129178</v>
      </c>
    </row>
    <row r="36" spans="13:17" ht="20.100000000000001" customHeight="1" x14ac:dyDescent="0.15">
      <c r="M36" s="14" t="s">
        <v>138</v>
      </c>
      <c r="N36" s="58">
        <f t="shared" si="8"/>
        <v>0.40445147110102292</v>
      </c>
      <c r="O36" s="58">
        <f t="shared" si="9"/>
        <v>4.3818283471571955E-2</v>
      </c>
      <c r="P36" s="58">
        <f t="shared" si="10"/>
        <v>0.19363881609579625</v>
      </c>
      <c r="Q36" s="58">
        <f t="shared" si="11"/>
        <v>0.35809142933160876</v>
      </c>
    </row>
    <row r="37" spans="13:17" ht="20.100000000000001" customHeight="1" x14ac:dyDescent="0.15">
      <c r="M37" s="14" t="s">
        <v>139</v>
      </c>
      <c r="N37" s="58">
        <f t="shared" si="8"/>
        <v>0.37525999941008692</v>
      </c>
      <c r="O37" s="58">
        <f t="shared" si="9"/>
        <v>3.440313968770662E-2</v>
      </c>
      <c r="P37" s="58">
        <f t="shared" si="10"/>
        <v>0.11237008036385733</v>
      </c>
      <c r="Q37" s="58">
        <f t="shared" si="11"/>
        <v>0.47796678053834912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4799</v>
      </c>
      <c r="F5" s="149">
        <f>E5/SUM(E$5:E$15)</f>
        <v>0.16766236942319113</v>
      </c>
      <c r="G5" s="150">
        <v>293476.46999999997</v>
      </c>
      <c r="H5" s="151">
        <f>G5/SUM(G$5:G$15)</f>
        <v>0.15920989862615798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194</v>
      </c>
      <c r="F6" s="153">
        <f t="shared" ref="F6:F15" si="0">E6/SUM(E$5:E$15)</f>
        <v>6.777766132131503E-3</v>
      </c>
      <c r="G6" s="154">
        <v>13264.99</v>
      </c>
      <c r="H6" s="155">
        <f t="shared" ref="H6:H15" si="1">G6/SUM(G$5:G$15)</f>
        <v>7.1962079725744268E-3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1376</v>
      </c>
      <c r="F7" s="153">
        <f t="shared" si="0"/>
        <v>4.8073227823778084E-2</v>
      </c>
      <c r="G7" s="154">
        <v>67825.539999999964</v>
      </c>
      <c r="H7" s="155">
        <f t="shared" si="1"/>
        <v>3.6795104383204616E-2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303</v>
      </c>
      <c r="F8" s="153">
        <f t="shared" si="0"/>
        <v>1.0585892464102296E-2</v>
      </c>
      <c r="G8" s="154">
        <v>14090.639999999996</v>
      </c>
      <c r="H8" s="155">
        <f t="shared" si="1"/>
        <v>7.6441200413024128E-3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2815</v>
      </c>
      <c r="F9" s="153">
        <f t="shared" si="0"/>
        <v>9.8347482793557622E-2</v>
      </c>
      <c r="G9" s="154">
        <v>39259.29</v>
      </c>
      <c r="H9" s="155">
        <f t="shared" si="1"/>
        <v>2.1298019500626195E-2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5968</v>
      </c>
      <c r="F10" s="153">
        <f t="shared" si="0"/>
        <v>0.20850365091010725</v>
      </c>
      <c r="G10" s="154">
        <v>653674.74999999988</v>
      </c>
      <c r="H10" s="155">
        <f t="shared" si="1"/>
        <v>0.35461613219614901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3073</v>
      </c>
      <c r="F11" s="153">
        <f t="shared" si="0"/>
        <v>0.10736121301051602</v>
      </c>
      <c r="G11" s="154">
        <v>296406.11</v>
      </c>
      <c r="H11" s="155">
        <f t="shared" si="1"/>
        <v>0.16079921748163944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1285</v>
      </c>
      <c r="F12" s="153">
        <f t="shared" si="0"/>
        <v>4.4893966390664848E-2</v>
      </c>
      <c r="G12" s="154">
        <v>135581.49000000002</v>
      </c>
      <c r="H12" s="155">
        <f t="shared" si="1"/>
        <v>7.35524564490075E-2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240</v>
      </c>
      <c r="F13" s="153">
        <f t="shared" si="0"/>
        <v>8.3848653181008287E-3</v>
      </c>
      <c r="G13" s="154">
        <v>17872.809999999998</v>
      </c>
      <c r="H13" s="155">
        <f t="shared" si="1"/>
        <v>9.6959332660113522E-3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1028</v>
      </c>
      <c r="F14" s="153">
        <f t="shared" si="0"/>
        <v>3.5915173112531881E-2</v>
      </c>
      <c r="G14" s="154">
        <v>210768.27</v>
      </c>
      <c r="H14" s="155">
        <f t="shared" si="1"/>
        <v>0.11434100628343627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7542</v>
      </c>
      <c r="F15" s="157">
        <f t="shared" si="0"/>
        <v>0.26349439262131852</v>
      </c>
      <c r="G15" s="158">
        <v>101110.19000000003</v>
      </c>
      <c r="H15" s="159">
        <f t="shared" si="1"/>
        <v>5.4851903799890939E-2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1223</v>
      </c>
      <c r="F16" s="161">
        <f>E16/SUM(E$16:E$26)</f>
        <v>0.12868265993265993</v>
      </c>
      <c r="G16" s="162">
        <v>25280.880000000005</v>
      </c>
      <c r="H16" s="163">
        <f>G16/SUM(G$16:G$26)</f>
        <v>0.13271966623845766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3.1565656565656568E-4</v>
      </c>
      <c r="G17" s="154">
        <v>112.1</v>
      </c>
      <c r="H17" s="155">
        <f t="shared" ref="H17:H26" si="3">G17/SUM(G$16:G$26)</f>
        <v>5.8850303412425126E-4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397</v>
      </c>
      <c r="F18" s="153">
        <f t="shared" si="2"/>
        <v>4.1771885521885523E-2</v>
      </c>
      <c r="G18" s="154">
        <v>13060.72</v>
      </c>
      <c r="H18" s="155">
        <f t="shared" si="3"/>
        <v>6.8566220765809913E-2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109</v>
      </c>
      <c r="F19" s="153">
        <f t="shared" si="2"/>
        <v>1.1468855218855219E-2</v>
      </c>
      <c r="G19" s="154">
        <v>3898.7400000000002</v>
      </c>
      <c r="H19" s="155">
        <f t="shared" si="3"/>
        <v>2.0467621046044455E-2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307</v>
      </c>
      <c r="F20" s="153">
        <f t="shared" si="2"/>
        <v>3.2302188552188554E-2</v>
      </c>
      <c r="G20" s="154">
        <v>4001.2000000000003</v>
      </c>
      <c r="H20" s="155">
        <f t="shared" si="3"/>
        <v>2.1005515969116453E-2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1180</v>
      </c>
      <c r="F21" s="153">
        <f t="shared" si="2"/>
        <v>0.12415824915824916</v>
      </c>
      <c r="G21" s="154">
        <v>31501.670000000002</v>
      </c>
      <c r="H21" s="155">
        <f t="shared" si="3"/>
        <v>0.16537759478127478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2117</v>
      </c>
      <c r="F22" s="153">
        <f t="shared" si="2"/>
        <v>0.2227483164983165</v>
      </c>
      <c r="G22" s="154">
        <v>66801.430000000008</v>
      </c>
      <c r="H22" s="155">
        <f t="shared" si="3"/>
        <v>0.35069441783085448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80</v>
      </c>
      <c r="F23" s="153">
        <f t="shared" si="2"/>
        <v>8.4175084175084174E-3</v>
      </c>
      <c r="G23" s="154">
        <v>2735.22</v>
      </c>
      <c r="H23" s="155">
        <f t="shared" si="3"/>
        <v>1.4359369036550709E-2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14</v>
      </c>
      <c r="F24" s="153">
        <f t="shared" si="2"/>
        <v>1.4730639730639731E-3</v>
      </c>
      <c r="G24" s="154">
        <v>606.70000000000005</v>
      </c>
      <c r="H24" s="155">
        <f t="shared" si="3"/>
        <v>3.1850561177804038E-3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250</v>
      </c>
      <c r="F25" s="153">
        <f t="shared" si="2"/>
        <v>2.6304713804713806E-2</v>
      </c>
      <c r="G25" s="154">
        <v>19553.320000000007</v>
      </c>
      <c r="H25" s="155">
        <f t="shared" si="3"/>
        <v>0.10265109854774673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3824</v>
      </c>
      <c r="F26" s="157">
        <f t="shared" si="2"/>
        <v>0.40235690235690236</v>
      </c>
      <c r="G26" s="158">
        <v>22931.319999999996</v>
      </c>
      <c r="H26" s="159">
        <f t="shared" si="3"/>
        <v>0.12038493663224017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90</v>
      </c>
      <c r="F27" s="161">
        <f>E27/SUM(E$27:E$36)</f>
        <v>3.0970406056434963E-2</v>
      </c>
      <c r="G27" s="162">
        <v>12180.590000000002</v>
      </c>
      <c r="H27" s="163">
        <f>G27/SUM(G$27:G$36)</f>
        <v>1.7744138708740871E-2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2</v>
      </c>
      <c r="F28" s="153">
        <f t="shared" ref="F28:F36" si="4">E28/SUM(E$27:E$36)</f>
        <v>6.8823124569855469E-4</v>
      </c>
      <c r="G28" s="154">
        <v>360.14</v>
      </c>
      <c r="H28" s="155">
        <f t="shared" ref="H28:H36" si="5">G28/SUM(G$27:G$36)</f>
        <v>5.2463584395878488E-4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176</v>
      </c>
      <c r="F29" s="153">
        <f t="shared" si="4"/>
        <v>6.0564349621472814E-2</v>
      </c>
      <c r="G29" s="154">
        <v>26180.819999999996</v>
      </c>
      <c r="H29" s="155">
        <f t="shared" si="5"/>
        <v>3.8139047582143148E-2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8</v>
      </c>
      <c r="F30" s="153">
        <f t="shared" si="4"/>
        <v>2.7529249827942187E-3</v>
      </c>
      <c r="G30" s="154">
        <v>272.22999999999996</v>
      </c>
      <c r="H30" s="155">
        <f t="shared" si="5"/>
        <v>3.9657248792386292E-4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514</v>
      </c>
      <c r="F31" s="153">
        <f t="shared" si="4"/>
        <v>0.17687543014452856</v>
      </c>
      <c r="G31" s="154">
        <v>107281.22000000002</v>
      </c>
      <c r="H31" s="155">
        <f t="shared" si="5"/>
        <v>0.15628248291116811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119</v>
      </c>
      <c r="F32" s="153">
        <f t="shared" si="4"/>
        <v>4.0949759119064004E-2</v>
      </c>
      <c r="G32" s="154">
        <v>7064.4199999999992</v>
      </c>
      <c r="H32" s="155">
        <f t="shared" si="5"/>
        <v>1.0291131084520795E-2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1928</v>
      </c>
      <c r="F33" s="153">
        <f t="shared" si="4"/>
        <v>0.66345492085340674</v>
      </c>
      <c r="G33" s="154">
        <v>517819.5</v>
      </c>
      <c r="H33" s="155">
        <f t="shared" si="5"/>
        <v>0.75433628700176603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23</v>
      </c>
      <c r="F34" s="153">
        <f t="shared" si="4"/>
        <v>7.914659325533379E-3</v>
      </c>
      <c r="G34" s="154">
        <v>5741.11</v>
      </c>
      <c r="H34" s="155">
        <f t="shared" si="5"/>
        <v>8.3633922644255551E-3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28</v>
      </c>
      <c r="F35" s="153">
        <f t="shared" si="4"/>
        <v>9.635237439779766E-3</v>
      </c>
      <c r="G35" s="154">
        <v>6149.9400000000005</v>
      </c>
      <c r="H35" s="155">
        <f t="shared" si="5"/>
        <v>8.9589575226186758E-3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18</v>
      </c>
      <c r="F36" s="157">
        <f t="shared" si="4"/>
        <v>6.1940812112869928E-3</v>
      </c>
      <c r="G36" s="158">
        <v>3407.13</v>
      </c>
      <c r="H36" s="159">
        <f t="shared" si="5"/>
        <v>4.9633545927341999E-3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3607</v>
      </c>
      <c r="F37" s="161">
        <f>E37/SUM(E$37:E$39)</f>
        <v>0.51899280575539564</v>
      </c>
      <c r="G37" s="162">
        <v>941559.44999999984</v>
      </c>
      <c r="H37" s="163">
        <f>G37/SUM(G$37:G$39)</f>
        <v>0.4784924806999169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2765</v>
      </c>
      <c r="F38" s="153">
        <f t="shared" ref="F38:F39" si="6">E38/SUM(E$37:E$39)</f>
        <v>0.39784172661870504</v>
      </c>
      <c r="G38" s="154">
        <v>812451.02000000025</v>
      </c>
      <c r="H38" s="155">
        <f t="shared" ref="H38:H39" si="7">G38/SUM(G$37:G$39)</f>
        <v>0.41288067790831262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578</v>
      </c>
      <c r="F39" s="157">
        <f t="shared" si="6"/>
        <v>8.3165467625899284E-2</v>
      </c>
      <c r="G39" s="158">
        <v>213751.79999999996</v>
      </c>
      <c r="H39" s="159">
        <f t="shared" si="7"/>
        <v>0.10862684139177033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47983</v>
      </c>
      <c r="F40" s="164">
        <f>E40/E$40</f>
        <v>1</v>
      </c>
      <c r="G40" s="165">
        <f>SUM(G5:G39)</f>
        <v>4688033.2199999988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3701</v>
      </c>
      <c r="E4" s="65">
        <v>74702.86</v>
      </c>
      <c r="F4" s="65">
        <f>E4*1000/D4</f>
        <v>20184.506890029723</v>
      </c>
      <c r="G4" s="65">
        <v>50030</v>
      </c>
      <c r="H4" s="61">
        <f>F4/G4</f>
        <v>0.40344806895921892</v>
      </c>
      <c r="K4" s="14">
        <f>D4*G4</f>
        <v>185161030</v>
      </c>
      <c r="L4" s="14" t="s">
        <v>27</v>
      </c>
      <c r="M4" s="24">
        <f>G4-F4</f>
        <v>29845.493109970277</v>
      </c>
    </row>
    <row r="5" spans="1:13" s="14" customFormat="1" ht="20.100000000000001" customHeight="1" x14ac:dyDescent="0.15">
      <c r="B5" s="234" t="s">
        <v>28</v>
      </c>
      <c r="C5" s="235"/>
      <c r="D5" s="62">
        <v>3394</v>
      </c>
      <c r="E5" s="66">
        <v>115735.25</v>
      </c>
      <c r="F5" s="66">
        <f t="shared" ref="F5:F13" si="0">E5*1000/D5</f>
        <v>34099.955804360638</v>
      </c>
      <c r="G5" s="66">
        <v>104730</v>
      </c>
      <c r="H5" s="63">
        <f t="shared" ref="H5:H10" si="1">F5/G5</f>
        <v>0.32559873774812026</v>
      </c>
      <c r="K5" s="14">
        <f t="shared" ref="K5:K10" si="2">D5*G5</f>
        <v>355453620</v>
      </c>
      <c r="L5" s="14" t="s">
        <v>28</v>
      </c>
      <c r="M5" s="24">
        <f t="shared" ref="M5:M10" si="3">G5-F5</f>
        <v>70630.044195639362</v>
      </c>
    </row>
    <row r="6" spans="1:13" s="14" customFormat="1" ht="20.100000000000001" customHeight="1" x14ac:dyDescent="0.15">
      <c r="B6" s="234" t="s">
        <v>29</v>
      </c>
      <c r="C6" s="235"/>
      <c r="D6" s="62">
        <v>5919</v>
      </c>
      <c r="E6" s="66">
        <v>551861.76000000001</v>
      </c>
      <c r="F6" s="66">
        <f t="shared" si="0"/>
        <v>93235.641155600606</v>
      </c>
      <c r="G6" s="66">
        <v>166920</v>
      </c>
      <c r="H6" s="63">
        <f t="shared" si="1"/>
        <v>0.5585648283944441</v>
      </c>
      <c r="K6" s="14">
        <f t="shared" si="2"/>
        <v>987999480</v>
      </c>
      <c r="L6" s="14" t="s">
        <v>29</v>
      </c>
      <c r="M6" s="24">
        <f t="shared" si="3"/>
        <v>73684.358844399394</v>
      </c>
    </row>
    <row r="7" spans="1:13" s="14" customFormat="1" ht="20.100000000000001" customHeight="1" x14ac:dyDescent="0.15">
      <c r="B7" s="234" t="s">
        <v>30</v>
      </c>
      <c r="C7" s="235"/>
      <c r="D7" s="62">
        <v>3476</v>
      </c>
      <c r="E7" s="66">
        <v>411513.75999999989</v>
      </c>
      <c r="F7" s="66">
        <f t="shared" si="0"/>
        <v>118387.15765247407</v>
      </c>
      <c r="G7" s="66">
        <v>196160</v>
      </c>
      <c r="H7" s="63">
        <f t="shared" si="1"/>
        <v>0.60352343827729438</v>
      </c>
      <c r="K7" s="14">
        <f t="shared" si="2"/>
        <v>681852160</v>
      </c>
      <c r="L7" s="14" t="s">
        <v>30</v>
      </c>
      <c r="M7" s="24">
        <f t="shared" si="3"/>
        <v>77772.842347525933</v>
      </c>
    </row>
    <row r="8" spans="1:13" s="14" customFormat="1" ht="20.100000000000001" customHeight="1" x14ac:dyDescent="0.15">
      <c r="B8" s="234" t="s">
        <v>31</v>
      </c>
      <c r="C8" s="235"/>
      <c r="D8" s="62">
        <v>2197</v>
      </c>
      <c r="E8" s="66">
        <v>340044.22000000003</v>
      </c>
      <c r="F8" s="66">
        <f t="shared" si="0"/>
        <v>154776.61356395087</v>
      </c>
      <c r="G8" s="66">
        <v>269310</v>
      </c>
      <c r="H8" s="63">
        <f t="shared" si="1"/>
        <v>0.57471543412406101</v>
      </c>
      <c r="K8" s="14">
        <f t="shared" si="2"/>
        <v>591674070</v>
      </c>
      <c r="L8" s="14" t="s">
        <v>31</v>
      </c>
      <c r="M8" s="24">
        <f t="shared" si="3"/>
        <v>114533.38643604913</v>
      </c>
    </row>
    <row r="9" spans="1:13" s="14" customFormat="1" ht="20.100000000000001" customHeight="1" x14ac:dyDescent="0.15">
      <c r="B9" s="234" t="s">
        <v>32</v>
      </c>
      <c r="C9" s="235"/>
      <c r="D9" s="62">
        <v>2019</v>
      </c>
      <c r="E9" s="66">
        <v>353628.29</v>
      </c>
      <c r="F9" s="66">
        <f t="shared" si="0"/>
        <v>175150.21792966814</v>
      </c>
      <c r="G9" s="66">
        <v>308060</v>
      </c>
      <c r="H9" s="63">
        <f t="shared" si="1"/>
        <v>0.56855878052868969</v>
      </c>
      <c r="K9" s="14">
        <f t="shared" si="2"/>
        <v>621973140</v>
      </c>
      <c r="L9" s="14" t="s">
        <v>32</v>
      </c>
      <c r="M9" s="24">
        <f t="shared" si="3"/>
        <v>132909.78207033186</v>
      </c>
    </row>
    <row r="10" spans="1:13" s="14" customFormat="1" ht="20.100000000000001" customHeight="1" x14ac:dyDescent="0.15">
      <c r="B10" s="240" t="s">
        <v>33</v>
      </c>
      <c r="C10" s="241"/>
      <c r="D10" s="70">
        <v>938</v>
      </c>
      <c r="E10" s="71">
        <v>186327.71000000005</v>
      </c>
      <c r="F10" s="71">
        <f t="shared" si="0"/>
        <v>198643.61407249473</v>
      </c>
      <c r="G10" s="71">
        <v>360650</v>
      </c>
      <c r="H10" s="73">
        <f t="shared" si="1"/>
        <v>0.55079332891305899</v>
      </c>
      <c r="K10" s="14">
        <f t="shared" si="2"/>
        <v>338289700</v>
      </c>
      <c r="L10" s="14" t="s">
        <v>33</v>
      </c>
      <c r="M10" s="24">
        <f t="shared" si="3"/>
        <v>162006.38592750527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7095</v>
      </c>
      <c r="E11" s="65">
        <f>SUM(E4:E5)</f>
        <v>190438.11</v>
      </c>
      <c r="F11" s="65">
        <f t="shared" si="0"/>
        <v>26841.171247357295</v>
      </c>
      <c r="G11" s="80"/>
      <c r="H11" s="61">
        <f>SUM(E4:E5)*1000/SUM(K4:K5)</f>
        <v>0.35226220747070025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14549</v>
      </c>
      <c r="E12" s="76">
        <f>SUM(E6:E10)</f>
        <v>1843375.74</v>
      </c>
      <c r="F12" s="67">
        <f t="shared" si="0"/>
        <v>126701.19870781497</v>
      </c>
      <c r="G12" s="81"/>
      <c r="H12" s="68">
        <f>SUM(E6:E10)*1000/SUM(K6:K10)</f>
        <v>0.57215913192068424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21644</v>
      </c>
      <c r="E13" s="77">
        <f>SUM(E11:E12)</f>
        <v>2033813.85</v>
      </c>
      <c r="F13" s="72">
        <f t="shared" si="0"/>
        <v>93966.635095176491</v>
      </c>
      <c r="G13" s="75"/>
      <c r="H13" s="74">
        <f>SUM(E4:E10)*1000/SUM(K4:K10)</f>
        <v>0.54056243892201661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S-Yoshida</cp:lastModifiedBy>
  <cp:lastPrinted>2015-12-17T07:31:32Z</cp:lastPrinted>
  <dcterms:created xsi:type="dcterms:W3CDTF">2003-07-11T02:30:35Z</dcterms:created>
  <dcterms:modified xsi:type="dcterms:W3CDTF">2017-08-09T04:32:08Z</dcterms:modified>
</cp:coreProperties>
</file>