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10月報告書\"/>
    </mc:Choice>
  </mc:AlternateContent>
  <bookViews>
    <workbookView xWindow="-915" yWindow="5130" windowWidth="15480" windowHeight="6480"/>
  </bookViews>
  <sheets>
    <sheet name="10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'10月状況（表紙）'!$A$1:$L$45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<sst xmlns="http://schemas.openxmlformats.org/spreadsheetml/2006/main" count="201" uniqueCount="142">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</sst>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59740</c:v>
                </c:pt>
                <c:pt idx="1">
                  <c:v>29715</c:v>
                </c:pt>
                <c:pt idx="2">
                  <c:v>16053</c:v>
                </c:pt>
                <c:pt idx="3">
                  <c:v>10224</c:v>
                </c:pt>
                <c:pt idx="4">
                  <c:v>14392</c:v>
                </c:pt>
                <c:pt idx="5">
                  <c:v>32591</c:v>
                </c:pt>
                <c:pt idx="6">
                  <c:v>43121</c:v>
                </c:pt>
                <c:pt idx="7">
                  <c:v>18182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23518</c:v>
                </c:pt>
                <c:pt idx="1">
                  <c:v>15020</c:v>
                </c:pt>
                <c:pt idx="2">
                  <c:v>9124</c:v>
                </c:pt>
                <c:pt idx="3">
                  <c:v>4840</c:v>
                </c:pt>
                <c:pt idx="4">
                  <c:v>6740</c:v>
                </c:pt>
                <c:pt idx="5">
                  <c:v>15069</c:v>
                </c:pt>
                <c:pt idx="6">
                  <c:v>24053</c:v>
                </c:pt>
                <c:pt idx="7">
                  <c:v>9642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18977</c:v>
                </c:pt>
                <c:pt idx="1">
                  <c:v>14800</c:v>
                </c:pt>
                <c:pt idx="2">
                  <c:v>9280</c:v>
                </c:pt>
                <c:pt idx="3">
                  <c:v>4550</c:v>
                </c:pt>
                <c:pt idx="4">
                  <c:v>7250</c:v>
                </c:pt>
                <c:pt idx="5">
                  <c:v>15704</c:v>
                </c:pt>
                <c:pt idx="6">
                  <c:v>24521</c:v>
                </c:pt>
                <c:pt idx="7">
                  <c:v>10696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3924304"/>
        <c:axId val="26392665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0.23053011891328878</c:v>
                </c:pt>
                <c:pt idx="1">
                  <c:v>0.31498558164591056</c:v>
                </c:pt>
                <c:pt idx="2">
                  <c:v>0.34934133100489728</c:v>
                </c:pt>
                <c:pt idx="3">
                  <c:v>0.29403475810239549</c:v>
                </c:pt>
                <c:pt idx="4">
                  <c:v>0.3039652362846279</c:v>
                </c:pt>
                <c:pt idx="5">
                  <c:v>0.30255331281768932</c:v>
                </c:pt>
                <c:pt idx="6">
                  <c:v>0.34056665287778609</c:v>
                </c:pt>
                <c:pt idx="7">
                  <c:v>0.34049891176962999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30184"/>
        <c:axId val="263927440"/>
      </c:lineChart>
      <c:catAx>
        <c:axId val="26392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3926656"/>
        <c:crosses val="autoZero"/>
        <c:auto val="1"/>
        <c:lblAlgn val="ctr"/>
        <c:lblOffset val="100"/>
        <c:noMultiLvlLbl val="0"/>
      </c:catAx>
      <c:valAx>
        <c:axId val="2639266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63924304"/>
        <c:crosses val="autoZero"/>
        <c:crossBetween val="between"/>
      </c:valAx>
      <c:valAx>
        <c:axId val="2639274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3930184"/>
        <c:crosses val="max"/>
        <c:crossBetween val="between"/>
      </c:valAx>
      <c:catAx>
        <c:axId val="2639301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392744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3632</c:v>
                </c:pt>
                <c:pt idx="1">
                  <c:v>2721</c:v>
                </c:pt>
                <c:pt idx="2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967979.74</c:v>
                </c:pt>
                <c:pt idx="1">
                  <c:v>809882.3</c:v>
                </c:pt>
                <c:pt idx="2">
                  <c:v>206566.78999999998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13838.72</c:v>
                </c:pt>
                <c:pt idx="1">
                  <c:v>485.08</c:v>
                </c:pt>
                <c:pt idx="2">
                  <c:v>27105.629999999997</c:v>
                </c:pt>
                <c:pt idx="3">
                  <c:v>218.35</c:v>
                </c:pt>
                <c:pt idx="4">
                  <c:v>112556.90999999999</c:v>
                </c:pt>
                <c:pt idx="5">
                  <c:v>8002.380000000001</c:v>
                </c:pt>
                <c:pt idx="6">
                  <c:v>529212.17999999993</c:v>
                </c:pt>
                <c:pt idx="7">
                  <c:v>5506.33</c:v>
                </c:pt>
                <c:pt idx="8">
                  <c:v>5552.07</c:v>
                </c:pt>
                <c:pt idx="9">
                  <c:v>2960.3200000000006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924696"/>
        <c:axId val="26393175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107</c:v>
                </c:pt>
                <c:pt idx="1">
                  <c:v>3</c:v>
                </c:pt>
                <c:pt idx="2">
                  <c:v>167</c:v>
                </c:pt>
                <c:pt idx="3">
                  <c:v>6</c:v>
                </c:pt>
                <c:pt idx="4">
                  <c:v>537</c:v>
                </c:pt>
                <c:pt idx="5">
                  <c:v>130</c:v>
                </c:pt>
                <c:pt idx="6">
                  <c:v>1930</c:v>
                </c:pt>
                <c:pt idx="7">
                  <c:v>25</c:v>
                </c:pt>
                <c:pt idx="8">
                  <c:v>26</c:v>
                </c:pt>
                <c:pt idx="9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37992"/>
        <c:axId val="263931360"/>
      </c:lineChart>
      <c:catAx>
        <c:axId val="26413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3931360"/>
        <c:crosses val="autoZero"/>
        <c:auto val="1"/>
        <c:lblAlgn val="ctr"/>
        <c:lblOffset val="100"/>
        <c:noMultiLvlLbl val="0"/>
      </c:catAx>
      <c:valAx>
        <c:axId val="2639313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64137992"/>
        <c:crosses val="autoZero"/>
        <c:crossBetween val="between"/>
      </c:valAx>
      <c:valAx>
        <c:axId val="26393175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3924696"/>
        <c:crosses val="max"/>
        <c:crossBetween val="between"/>
      </c:valAx>
      <c:catAx>
        <c:axId val="263924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931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17557.436316133255</c:v>
                </c:pt>
                <c:pt idx="1">
                  <c:v>30152.440590879891</c:v>
                </c:pt>
                <c:pt idx="2">
                  <c:v>94248.179775280892</c:v>
                </c:pt>
                <c:pt idx="3">
                  <c:v>117824.47777777775</c:v>
                </c:pt>
                <c:pt idx="4">
                  <c:v>156134.32945235018</c:v>
                </c:pt>
                <c:pt idx="5">
                  <c:v>177822.70594108838</c:v>
                </c:pt>
                <c:pt idx="6">
                  <c:v>205808.1741867786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67584"/>
        <c:axId val="26667032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3062</c:v>
                </c:pt>
                <c:pt idx="1">
                  <c:v>3114</c:v>
                </c:pt>
                <c:pt idx="2">
                  <c:v>6230</c:v>
                </c:pt>
                <c:pt idx="3">
                  <c:v>3600</c:v>
                </c:pt>
                <c:pt idx="4">
                  <c:v>2319</c:v>
                </c:pt>
                <c:pt idx="5">
                  <c:v>2003</c:v>
                </c:pt>
                <c:pt idx="6">
                  <c:v>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25088"/>
        <c:axId val="266667192"/>
      </c:lineChart>
      <c:catAx>
        <c:axId val="2639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667192"/>
        <c:crosses val="autoZero"/>
        <c:auto val="1"/>
        <c:lblAlgn val="ctr"/>
        <c:lblOffset val="100"/>
        <c:noMultiLvlLbl val="0"/>
      </c:catAx>
      <c:valAx>
        <c:axId val="266667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3925088"/>
        <c:crosses val="autoZero"/>
        <c:crossBetween val="between"/>
      </c:valAx>
      <c:valAx>
        <c:axId val="26667032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66667584"/>
        <c:crosses val="max"/>
        <c:crossBetween val="between"/>
      </c:valAx>
      <c:catAx>
        <c:axId val="26666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667032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68760"/>
        <c:axId val="26666797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17557.436316133255</c:v>
                </c:pt>
                <c:pt idx="1">
                  <c:v>30152.440590879891</c:v>
                </c:pt>
                <c:pt idx="2">
                  <c:v>94248.179775280892</c:v>
                </c:pt>
                <c:pt idx="3">
                  <c:v>117824.47777777775</c:v>
                </c:pt>
                <c:pt idx="4">
                  <c:v>156134.32945235018</c:v>
                </c:pt>
                <c:pt idx="5">
                  <c:v>177822.70594108838</c:v>
                </c:pt>
                <c:pt idx="6">
                  <c:v>205808.1741867786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665232"/>
        <c:axId val="266665624"/>
      </c:barChart>
      <c:catAx>
        <c:axId val="26666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667976"/>
        <c:crosses val="autoZero"/>
        <c:auto val="1"/>
        <c:lblAlgn val="ctr"/>
        <c:lblOffset val="100"/>
        <c:noMultiLvlLbl val="0"/>
      </c:catAx>
      <c:valAx>
        <c:axId val="2666679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6668760"/>
        <c:crosses val="autoZero"/>
        <c:crossBetween val="between"/>
      </c:valAx>
      <c:valAx>
        <c:axId val="2666656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66665232"/>
        <c:crosses val="max"/>
        <c:crossBetween val="between"/>
      </c:valAx>
      <c:catAx>
        <c:axId val="26666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66656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7708</c:v>
                </c:pt>
                <c:pt idx="1">
                  <c:v>5239</c:v>
                </c:pt>
                <c:pt idx="2">
                  <c:v>8587</c:v>
                </c:pt>
                <c:pt idx="3">
                  <c:v>5108</c:v>
                </c:pt>
                <c:pt idx="4">
                  <c:v>4314</c:v>
                </c:pt>
                <c:pt idx="5">
                  <c:v>5238</c:v>
                </c:pt>
                <c:pt idx="6">
                  <c:v>3218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1001</c:v>
                </c:pt>
                <c:pt idx="1">
                  <c:v>778</c:v>
                </c:pt>
                <c:pt idx="2">
                  <c:v>836</c:v>
                </c:pt>
                <c:pt idx="3">
                  <c:v>634</c:v>
                </c:pt>
                <c:pt idx="4">
                  <c:v>491</c:v>
                </c:pt>
                <c:pt idx="5">
                  <c:v>517</c:v>
                </c:pt>
                <c:pt idx="6">
                  <c:v>359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6707</c:v>
                </c:pt>
                <c:pt idx="1">
                  <c:v>4461</c:v>
                </c:pt>
                <c:pt idx="2">
                  <c:v>7751</c:v>
                </c:pt>
                <c:pt idx="3">
                  <c:v>4474</c:v>
                </c:pt>
                <c:pt idx="4">
                  <c:v>3823</c:v>
                </c:pt>
                <c:pt idx="5">
                  <c:v>4721</c:v>
                </c:pt>
                <c:pt idx="6">
                  <c:v>2859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1230</c:v>
                </c:pt>
                <c:pt idx="1">
                  <c:v>1136</c:v>
                </c:pt>
                <c:pt idx="2">
                  <c:v>793</c:v>
                </c:pt>
                <c:pt idx="3">
                  <c:v>245</c:v>
                </c:pt>
                <c:pt idx="4">
                  <c:v>396</c:v>
                </c:pt>
                <c:pt idx="5">
                  <c:v>749</c:v>
                </c:pt>
                <c:pt idx="6">
                  <c:v>2647</c:v>
                </c:pt>
                <c:pt idx="7">
                  <c:v>512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834</c:v>
                </c:pt>
                <c:pt idx="1">
                  <c:v>844</c:v>
                </c:pt>
                <c:pt idx="2">
                  <c:v>492</c:v>
                </c:pt>
                <c:pt idx="3">
                  <c:v>173</c:v>
                </c:pt>
                <c:pt idx="4">
                  <c:v>283</c:v>
                </c:pt>
                <c:pt idx="5">
                  <c:v>671</c:v>
                </c:pt>
                <c:pt idx="6">
                  <c:v>1534</c:v>
                </c:pt>
                <c:pt idx="7">
                  <c:v>408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1228</c:v>
                </c:pt>
                <c:pt idx="1">
                  <c:v>1211</c:v>
                </c:pt>
                <c:pt idx="2">
                  <c:v>868</c:v>
                </c:pt>
                <c:pt idx="3">
                  <c:v>356</c:v>
                </c:pt>
                <c:pt idx="4">
                  <c:v>485</c:v>
                </c:pt>
                <c:pt idx="5">
                  <c:v>1351</c:v>
                </c:pt>
                <c:pt idx="6">
                  <c:v>2336</c:v>
                </c:pt>
                <c:pt idx="7">
                  <c:v>752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785</c:v>
                </c:pt>
                <c:pt idx="1">
                  <c:v>677</c:v>
                </c:pt>
                <c:pt idx="2">
                  <c:v>549</c:v>
                </c:pt>
                <c:pt idx="3">
                  <c:v>205</c:v>
                </c:pt>
                <c:pt idx="4">
                  <c:v>315</c:v>
                </c:pt>
                <c:pt idx="5">
                  <c:v>638</c:v>
                </c:pt>
                <c:pt idx="6">
                  <c:v>1509</c:v>
                </c:pt>
                <c:pt idx="7">
                  <c:v>430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621</c:v>
                </c:pt>
                <c:pt idx="1">
                  <c:v>582</c:v>
                </c:pt>
                <c:pt idx="2">
                  <c:v>431</c:v>
                </c:pt>
                <c:pt idx="3">
                  <c:v>189</c:v>
                </c:pt>
                <c:pt idx="4">
                  <c:v>289</c:v>
                </c:pt>
                <c:pt idx="5">
                  <c:v>640</c:v>
                </c:pt>
                <c:pt idx="6">
                  <c:v>1208</c:v>
                </c:pt>
                <c:pt idx="7">
                  <c:v>354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888</c:v>
                </c:pt>
                <c:pt idx="1">
                  <c:v>680</c:v>
                </c:pt>
                <c:pt idx="2">
                  <c:v>467</c:v>
                </c:pt>
                <c:pt idx="3">
                  <c:v>186</c:v>
                </c:pt>
                <c:pt idx="4">
                  <c:v>334</c:v>
                </c:pt>
                <c:pt idx="5">
                  <c:v>741</c:v>
                </c:pt>
                <c:pt idx="6">
                  <c:v>1408</c:v>
                </c:pt>
                <c:pt idx="7">
                  <c:v>534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553</c:v>
                </c:pt>
                <c:pt idx="1">
                  <c:v>454</c:v>
                </c:pt>
                <c:pt idx="2">
                  <c:v>276</c:v>
                </c:pt>
                <c:pt idx="3">
                  <c:v>166</c:v>
                </c:pt>
                <c:pt idx="4">
                  <c:v>192</c:v>
                </c:pt>
                <c:pt idx="5">
                  <c:v>384</c:v>
                </c:pt>
                <c:pt idx="6">
                  <c:v>839</c:v>
                </c:pt>
                <c:pt idx="7">
                  <c:v>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927048"/>
        <c:axId val="26392783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0.14446405459465819</c:v>
                </c:pt>
                <c:pt idx="1">
                  <c:v>0.18725687458081824</c:v>
                </c:pt>
                <c:pt idx="2">
                  <c:v>0.21060638991523581</c:v>
                </c:pt>
                <c:pt idx="3">
                  <c:v>0.16187433439829607</c:v>
                </c:pt>
                <c:pt idx="4">
                  <c:v>0.16397426733380988</c:v>
                </c:pt>
                <c:pt idx="5">
                  <c:v>0.16813440353556688</c:v>
                </c:pt>
                <c:pt idx="6">
                  <c:v>0.23636101618149627</c:v>
                </c:pt>
                <c:pt idx="7">
                  <c:v>0.16442128036188416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825592"/>
        <c:axId val="263928616"/>
      </c:lineChart>
      <c:catAx>
        <c:axId val="26392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63927832"/>
        <c:crosses val="autoZero"/>
        <c:auto val="1"/>
        <c:lblAlgn val="ctr"/>
        <c:lblOffset val="100"/>
        <c:noMultiLvlLbl val="0"/>
      </c:catAx>
      <c:valAx>
        <c:axId val="263927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3927048"/>
        <c:crosses val="autoZero"/>
        <c:crossBetween val="between"/>
      </c:valAx>
      <c:valAx>
        <c:axId val="2639286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2825592"/>
        <c:crosses val="max"/>
        <c:crossBetween val="between"/>
      </c:valAx>
      <c:catAx>
        <c:axId val="26282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928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0.6322915136122248</c:v>
                </c:pt>
                <c:pt idx="1">
                  <c:v>0.63788907390803129</c:v>
                </c:pt>
                <c:pt idx="2">
                  <c:v>0.6640602786465738</c:v>
                </c:pt>
                <c:pt idx="3">
                  <c:v>0.61411866608921606</c:v>
                </c:pt>
                <c:pt idx="4">
                  <c:v>0.62799564270152508</c:v>
                </c:pt>
                <c:pt idx="5">
                  <c:v>0.61490909090909096</c:v>
                </c:pt>
                <c:pt idx="6">
                  <c:v>0.6177682544915114</c:v>
                </c:pt>
                <c:pt idx="7">
                  <c:v>0.64372683959767074</c:v>
                </c:pt>
                <c:pt idx="8">
                  <c:v>0.58801672085462142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0.16084884868075816</c:v>
                </c:pt>
                <c:pt idx="1">
                  <c:v>0.17996669655437428</c:v>
                </c:pt>
                <c:pt idx="2">
                  <c:v>0.17173727608757464</c:v>
                </c:pt>
                <c:pt idx="3">
                  <c:v>0.17799913382416629</c:v>
                </c:pt>
                <c:pt idx="4">
                  <c:v>0.14978213507625274</c:v>
                </c:pt>
                <c:pt idx="5">
                  <c:v>0.156</c:v>
                </c:pt>
                <c:pt idx="6">
                  <c:v>0.14389319268172079</c:v>
                </c:pt>
                <c:pt idx="7">
                  <c:v>0.14535279437344023</c:v>
                </c:pt>
                <c:pt idx="8">
                  <c:v>0.1692986530422666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6.1795512268844062E-2</c:v>
                </c:pt>
                <c:pt idx="1">
                  <c:v>3.8683232996029202E-2</c:v>
                </c:pt>
                <c:pt idx="2">
                  <c:v>3.3409155530281488E-2</c:v>
                </c:pt>
                <c:pt idx="3">
                  <c:v>7.340840190558684E-2</c:v>
                </c:pt>
                <c:pt idx="4">
                  <c:v>2.9956427015250545E-2</c:v>
                </c:pt>
                <c:pt idx="5">
                  <c:v>8.3636363636363634E-2</c:v>
                </c:pt>
                <c:pt idx="6">
                  <c:v>8.0270314817867144E-2</c:v>
                </c:pt>
                <c:pt idx="7">
                  <c:v>7.9255842093322246E-2</c:v>
                </c:pt>
                <c:pt idx="8">
                  <c:v>5.7594054807245706E-2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0.14506412543817301</c:v>
                </c:pt>
                <c:pt idx="1">
                  <c:v>0.14346099654156527</c:v>
                </c:pt>
                <c:pt idx="2">
                  <c:v>0.13079328973557008</c:v>
                </c:pt>
                <c:pt idx="3">
                  <c:v>0.13447379818103075</c:v>
                </c:pt>
                <c:pt idx="4">
                  <c:v>0.19226579520697168</c:v>
                </c:pt>
                <c:pt idx="5">
                  <c:v>0.14545454545454545</c:v>
                </c:pt>
                <c:pt idx="6">
                  <c:v>0.1580682380089006</c:v>
                </c:pt>
                <c:pt idx="7">
                  <c:v>0.13166452393556682</c:v>
                </c:pt>
                <c:pt idx="8">
                  <c:v>0.18509057129586623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138776"/>
        <c:axId val="264137208"/>
      </c:barChart>
      <c:catAx>
        <c:axId val="264138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4137208"/>
        <c:crosses val="autoZero"/>
        <c:auto val="1"/>
        <c:lblAlgn val="ctr"/>
        <c:lblOffset val="100"/>
        <c:noMultiLvlLbl val="0"/>
      </c:catAx>
      <c:valAx>
        <c:axId val="2641372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413877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0.40428719764084087</c:v>
                </c:pt>
                <c:pt idx="1">
                  <c:v>0.38877347355411024</c:v>
                </c:pt>
                <c:pt idx="2">
                  <c:v>0.46022303212729077</c:v>
                </c:pt>
                <c:pt idx="3">
                  <c:v>0.38514361700692368</c:v>
                </c:pt>
                <c:pt idx="4">
                  <c:v>0.38272577858618645</c:v>
                </c:pt>
                <c:pt idx="5">
                  <c:v>0.40011792578407995</c:v>
                </c:pt>
                <c:pt idx="6">
                  <c:v>0.38457867519430583</c:v>
                </c:pt>
                <c:pt idx="7">
                  <c:v>0.41671271758333167</c:v>
                </c:pt>
                <c:pt idx="8">
                  <c:v>0.37781441857968767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3.0999858682510335E-2</c:v>
                </c:pt>
                <c:pt idx="1">
                  <c:v>3.8414599466945767E-2</c:v>
                </c:pt>
                <c:pt idx="2">
                  <c:v>3.3270106657734333E-2</c:v>
                </c:pt>
                <c:pt idx="3">
                  <c:v>3.2124699105552365E-2</c:v>
                </c:pt>
                <c:pt idx="4">
                  <c:v>2.5346549301437888E-2</c:v>
                </c:pt>
                <c:pt idx="5">
                  <c:v>2.8718787837433347E-2</c:v>
                </c:pt>
                <c:pt idx="6">
                  <c:v>3.0199821638784163E-2</c:v>
                </c:pt>
                <c:pt idx="7">
                  <c:v>2.6942987581189484E-2</c:v>
                </c:pt>
                <c:pt idx="8">
                  <c:v>3.1329251977260449E-2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0.14810025262960222</c:v>
                </c:pt>
                <c:pt idx="1">
                  <c:v>9.9420961928111479E-2</c:v>
                </c:pt>
                <c:pt idx="2">
                  <c:v>9.06058885517802E-2</c:v>
                </c:pt>
                <c:pt idx="3">
                  <c:v>0.18876037250324207</c:v>
                </c:pt>
                <c:pt idx="4">
                  <c:v>6.5666393900347592E-2</c:v>
                </c:pt>
                <c:pt idx="5">
                  <c:v>0.17554144220398721</c:v>
                </c:pt>
                <c:pt idx="6">
                  <c:v>0.17188585818274399</c:v>
                </c:pt>
                <c:pt idx="7">
                  <c:v>0.19496506922201928</c:v>
                </c:pt>
                <c:pt idx="8">
                  <c:v>0.11393659743613162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0.41661269104704668</c:v>
                </c:pt>
                <c:pt idx="1">
                  <c:v>0.47339096505083261</c:v>
                </c:pt>
                <c:pt idx="2">
                  <c:v>0.41590097266319481</c:v>
                </c:pt>
                <c:pt idx="3">
                  <c:v>0.39397131138428199</c:v>
                </c:pt>
                <c:pt idx="4">
                  <c:v>0.52626127821202806</c:v>
                </c:pt>
                <c:pt idx="5">
                  <c:v>0.39562184417449953</c:v>
                </c:pt>
                <c:pt idx="6">
                  <c:v>0.41333564498416603</c:v>
                </c:pt>
                <c:pt idx="7">
                  <c:v>0.36137922561345953</c:v>
                </c:pt>
                <c:pt idx="8">
                  <c:v>0.47691973200692028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139168"/>
        <c:axId val="264131720"/>
      </c:barChart>
      <c:catAx>
        <c:axId val="2641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4131720"/>
        <c:crosses val="autoZero"/>
        <c:auto val="1"/>
        <c:lblAlgn val="ctr"/>
        <c:lblOffset val="100"/>
        <c:noMultiLvlLbl val="0"/>
      </c:catAx>
      <c:valAx>
        <c:axId val="26413172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413916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298116.76</c:v>
                </c:pt>
                <c:pt idx="1">
                  <c:v>12887.470000000001</c:v>
                </c:pt>
                <c:pt idx="2">
                  <c:v>72383.719999999987</c:v>
                </c:pt>
                <c:pt idx="3">
                  <c:v>13235.749999999998</c:v>
                </c:pt>
                <c:pt idx="4">
                  <c:v>42209.03</c:v>
                </c:pt>
                <c:pt idx="5">
                  <c:v>689046.29999999981</c:v>
                </c:pt>
                <c:pt idx="6">
                  <c:v>305007.41000000003</c:v>
                </c:pt>
                <c:pt idx="7">
                  <c:v>147929.68000000002</c:v>
                </c:pt>
                <c:pt idx="8">
                  <c:v>19256.759999999998</c:v>
                </c:pt>
                <c:pt idx="9">
                  <c:v>223495.43000000005</c:v>
                </c:pt>
                <c:pt idx="10">
                  <c:v>102151.16000000003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35248"/>
        <c:axId val="26413289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5012</c:v>
                </c:pt>
                <c:pt idx="1">
                  <c:v>186</c:v>
                </c:pt>
                <c:pt idx="2">
                  <c:v>1485</c:v>
                </c:pt>
                <c:pt idx="3">
                  <c:v>307</c:v>
                </c:pt>
                <c:pt idx="4">
                  <c:v>3096</c:v>
                </c:pt>
                <c:pt idx="5">
                  <c:v>6298</c:v>
                </c:pt>
                <c:pt idx="6">
                  <c:v>3221</c:v>
                </c:pt>
                <c:pt idx="7">
                  <c:v>1374</c:v>
                </c:pt>
                <c:pt idx="8">
                  <c:v>262</c:v>
                </c:pt>
                <c:pt idx="9">
                  <c:v>1073</c:v>
                </c:pt>
                <c:pt idx="10">
                  <c:v>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33288"/>
        <c:axId val="264134856"/>
      </c:lineChart>
      <c:catAx>
        <c:axId val="26413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4134856"/>
        <c:crosses val="autoZero"/>
        <c:auto val="1"/>
        <c:lblAlgn val="ctr"/>
        <c:lblOffset val="100"/>
        <c:noMultiLvlLbl val="0"/>
      </c:catAx>
      <c:valAx>
        <c:axId val="2641348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4133288"/>
        <c:crosses val="autoZero"/>
        <c:crossBetween val="between"/>
      </c:valAx>
      <c:valAx>
        <c:axId val="26413289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4135248"/>
        <c:crosses val="max"/>
        <c:crossBetween val="between"/>
      </c:valAx>
      <c:catAx>
        <c:axId val="26413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132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2732.6600000000003</c:v>
                </c:pt>
                <c:pt idx="1">
                  <c:v>79.41</c:v>
                </c:pt>
                <c:pt idx="2">
                  <c:v>13841.6</c:v>
                </c:pt>
                <c:pt idx="3">
                  <c:v>2836.51</c:v>
                </c:pt>
                <c:pt idx="4">
                  <c:v>3984.3399999999997</c:v>
                </c:pt>
                <c:pt idx="5">
                  <c:v>7127.8599999999988</c:v>
                </c:pt>
                <c:pt idx="6">
                  <c:v>69530.81</c:v>
                </c:pt>
                <c:pt idx="7">
                  <c:v>1963.0599999999995</c:v>
                </c:pt>
                <c:pt idx="8">
                  <c:v>470.90999999999997</c:v>
                </c:pt>
                <c:pt idx="9">
                  <c:v>20728.310000000005</c:v>
                </c:pt>
                <c:pt idx="10">
                  <c:v>24364.490000000005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135640"/>
        <c:axId val="264134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133</c:v>
                </c:pt>
                <c:pt idx="1">
                  <c:v>2</c:v>
                </c:pt>
                <c:pt idx="2">
                  <c:v>427</c:v>
                </c:pt>
                <c:pt idx="3">
                  <c:v>77</c:v>
                </c:pt>
                <c:pt idx="4">
                  <c:v>317</c:v>
                </c:pt>
                <c:pt idx="5">
                  <c:v>253</c:v>
                </c:pt>
                <c:pt idx="6">
                  <c:v>2176</c:v>
                </c:pt>
                <c:pt idx="7">
                  <c:v>63</c:v>
                </c:pt>
                <c:pt idx="8">
                  <c:v>12</c:v>
                </c:pt>
                <c:pt idx="9">
                  <c:v>254</c:v>
                </c:pt>
                <c:pt idx="10">
                  <c:v>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33680"/>
        <c:axId val="264132504"/>
      </c:lineChart>
      <c:catAx>
        <c:axId val="26413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4132504"/>
        <c:crosses val="autoZero"/>
        <c:auto val="1"/>
        <c:lblAlgn val="ctr"/>
        <c:lblOffset val="100"/>
        <c:noMultiLvlLbl val="0"/>
      </c:catAx>
      <c:valAx>
        <c:axId val="264132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64133680"/>
        <c:crosses val="autoZero"/>
        <c:crossBetween val="between"/>
      </c:valAx>
      <c:valAx>
        <c:axId val="264134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4135640"/>
        <c:crosses val="max"/>
        <c:crossBetween val="between"/>
      </c:valAx>
      <c:catAx>
        <c:axId val="264135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4134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713717</v>
      </c>
      <c r="D5" s="30">
        <f>SUM(E5:F5)</f>
        <v>213784</v>
      </c>
      <c r="E5" s="31">
        <f>SUM(E6:E13)</f>
        <v>108006</v>
      </c>
      <c r="F5" s="32">
        <f t="shared" ref="F5:G5" si="0">SUM(F6:F13)</f>
        <v>105778</v>
      </c>
      <c r="G5" s="29">
        <f t="shared" si="0"/>
        <v>224018</v>
      </c>
      <c r="H5" s="33">
        <f>D5/C5</f>
        <v>0.29953609063536385</v>
      </c>
      <c r="I5" s="26"/>
      <c r="J5" s="24">
        <f t="shared" ref="J5:J13" si="1">C5-D5-G5</f>
        <v>275915</v>
      </c>
      <c r="K5" s="58">
        <f>E5/C5</f>
        <v>0.15132888806067391</v>
      </c>
      <c r="L5" s="58">
        <f>F5/C5</f>
        <v>0.14820720257468997</v>
      </c>
    </row>
    <row r="6" spans="1:12" ht="20.100000000000001" customHeight="1" thickTop="1" x14ac:dyDescent="0.15">
      <c r="B6" s="18" t="s">
        <v>18</v>
      </c>
      <c r="C6" s="34">
        <v>184336</v>
      </c>
      <c r="D6" s="35">
        <f t="shared" ref="D6:D13" si="2">SUM(E6:F6)</f>
        <v>42495</v>
      </c>
      <c r="E6" s="36">
        <v>23518</v>
      </c>
      <c r="F6" s="37">
        <v>18977</v>
      </c>
      <c r="G6" s="34">
        <v>59740</v>
      </c>
      <c r="H6" s="38">
        <f t="shared" ref="H6:H13" si="3">D6/C6</f>
        <v>0.23053011891328878</v>
      </c>
      <c r="I6" s="26"/>
      <c r="J6" s="24">
        <f t="shared" si="1"/>
        <v>82101</v>
      </c>
      <c r="K6" s="58">
        <f t="shared" ref="K6:K13" si="4">E6/C6</f>
        <v>0.12758224112490235</v>
      </c>
      <c r="L6" s="58">
        <f t="shared" ref="L6:L13" si="5">F6/C6</f>
        <v>0.10294787778838642</v>
      </c>
    </row>
    <row r="7" spans="1:12" ht="20.100000000000001" customHeight="1" x14ac:dyDescent="0.15">
      <c r="B7" s="19" t="s">
        <v>19</v>
      </c>
      <c r="C7" s="39">
        <v>94671</v>
      </c>
      <c r="D7" s="40">
        <f t="shared" si="2"/>
        <v>29820</v>
      </c>
      <c r="E7" s="41">
        <v>15020</v>
      </c>
      <c r="F7" s="42">
        <v>14800</v>
      </c>
      <c r="G7" s="39">
        <v>29715</v>
      </c>
      <c r="H7" s="43">
        <f t="shared" si="3"/>
        <v>0.31498558164591056</v>
      </c>
      <c r="I7" s="26"/>
      <c r="J7" s="24">
        <f t="shared" si="1"/>
        <v>35136</v>
      </c>
      <c r="K7" s="58">
        <f t="shared" si="4"/>
        <v>0.15865470946752439</v>
      </c>
      <c r="L7" s="58">
        <f t="shared" si="5"/>
        <v>0.1563308721783862</v>
      </c>
    </row>
    <row r="8" spans="1:12" ht="20.100000000000001" customHeight="1" x14ac:dyDescent="0.15">
      <c r="B8" s="19" t="s">
        <v>20</v>
      </c>
      <c r="C8" s="39">
        <v>52682</v>
      </c>
      <c r="D8" s="40">
        <f t="shared" si="2"/>
        <v>18404</v>
      </c>
      <c r="E8" s="41">
        <v>9124</v>
      </c>
      <c r="F8" s="42">
        <v>9280</v>
      </c>
      <c r="G8" s="39">
        <v>16053</v>
      </c>
      <c r="H8" s="43">
        <f t="shared" si="3"/>
        <v>0.34934133100489728</v>
      </c>
      <c r="I8" s="26"/>
      <c r="J8" s="24">
        <f t="shared" si="1"/>
        <v>18225</v>
      </c>
      <c r="K8" s="58">
        <f t="shared" si="4"/>
        <v>0.17319008389962415</v>
      </c>
      <c r="L8" s="58">
        <f t="shared" si="5"/>
        <v>0.17615124710527316</v>
      </c>
    </row>
    <row r="9" spans="1:12" ht="20.100000000000001" customHeight="1" x14ac:dyDescent="0.15">
      <c r="B9" s="19" t="s">
        <v>21</v>
      </c>
      <c r="C9" s="39">
        <v>31935</v>
      </c>
      <c r="D9" s="40">
        <f t="shared" si="2"/>
        <v>9390</v>
      </c>
      <c r="E9" s="41">
        <v>4840</v>
      </c>
      <c r="F9" s="42">
        <v>4550</v>
      </c>
      <c r="G9" s="39">
        <v>10224</v>
      </c>
      <c r="H9" s="43">
        <f t="shared" si="3"/>
        <v>0.29403475810239549</v>
      </c>
      <c r="I9" s="26"/>
      <c r="J9" s="24">
        <f t="shared" si="1"/>
        <v>12321</v>
      </c>
      <c r="K9" s="58">
        <f t="shared" si="4"/>
        <v>0.15155785188664475</v>
      </c>
      <c r="L9" s="58">
        <f t="shared" si="5"/>
        <v>0.14247690621575074</v>
      </c>
    </row>
    <row r="10" spans="1:12" ht="20.100000000000001" customHeight="1" x14ac:dyDescent="0.15">
      <c r="B10" s="19" t="s">
        <v>22</v>
      </c>
      <c r="C10" s="39">
        <v>46025</v>
      </c>
      <c r="D10" s="40">
        <f t="shared" si="2"/>
        <v>13990</v>
      </c>
      <c r="E10" s="41">
        <v>6740</v>
      </c>
      <c r="F10" s="42">
        <v>7250</v>
      </c>
      <c r="G10" s="39">
        <v>14392</v>
      </c>
      <c r="H10" s="43">
        <f t="shared" si="3"/>
        <v>0.3039652362846279</v>
      </c>
      <c r="I10" s="26"/>
      <c r="J10" s="24">
        <f t="shared" si="1"/>
        <v>17643</v>
      </c>
      <c r="K10" s="58">
        <f t="shared" si="4"/>
        <v>0.14644215100488864</v>
      </c>
      <c r="L10" s="58">
        <f t="shared" si="5"/>
        <v>0.15752308527973927</v>
      </c>
    </row>
    <row r="11" spans="1:12" ht="20.100000000000001" customHeight="1" x14ac:dyDescent="0.15">
      <c r="B11" s="19" t="s">
        <v>23</v>
      </c>
      <c r="C11" s="39">
        <v>101711</v>
      </c>
      <c r="D11" s="40">
        <f t="shared" si="2"/>
        <v>30773</v>
      </c>
      <c r="E11" s="41">
        <v>15069</v>
      </c>
      <c r="F11" s="42">
        <v>15704</v>
      </c>
      <c r="G11" s="39">
        <v>32591</v>
      </c>
      <c r="H11" s="43">
        <f t="shared" si="3"/>
        <v>0.30255331281768932</v>
      </c>
      <c r="I11" s="26"/>
      <c r="J11" s="24">
        <f t="shared" si="1"/>
        <v>38347</v>
      </c>
      <c r="K11" s="58">
        <f t="shared" si="4"/>
        <v>0.14815506680693338</v>
      </c>
      <c r="L11" s="58">
        <f t="shared" si="5"/>
        <v>0.15439824601075597</v>
      </c>
    </row>
    <row r="12" spans="1:12" ht="20.100000000000001" customHeight="1" x14ac:dyDescent="0.15">
      <c r="B12" s="19" t="s">
        <v>24</v>
      </c>
      <c r="C12" s="39">
        <v>142627</v>
      </c>
      <c r="D12" s="40">
        <f t="shared" si="2"/>
        <v>48574</v>
      </c>
      <c r="E12" s="41">
        <v>24053</v>
      </c>
      <c r="F12" s="42">
        <v>24521</v>
      </c>
      <c r="G12" s="39">
        <v>43121</v>
      </c>
      <c r="H12" s="43">
        <f t="shared" si="3"/>
        <v>0.34056665287778609</v>
      </c>
      <c r="I12" s="26"/>
      <c r="J12" s="24">
        <f t="shared" si="1"/>
        <v>50932</v>
      </c>
      <c r="K12" s="58">
        <f t="shared" si="4"/>
        <v>0.16864268336289762</v>
      </c>
      <c r="L12" s="58">
        <f t="shared" si="5"/>
        <v>0.17192396951488848</v>
      </c>
    </row>
    <row r="13" spans="1:12" ht="20.100000000000001" customHeight="1" x14ac:dyDescent="0.15">
      <c r="B13" s="19" t="s">
        <v>25</v>
      </c>
      <c r="C13" s="39">
        <v>59730</v>
      </c>
      <c r="D13" s="40">
        <f t="shared" si="2"/>
        <v>20338</v>
      </c>
      <c r="E13" s="41">
        <v>9642</v>
      </c>
      <c r="F13" s="42">
        <v>10696</v>
      </c>
      <c r="G13" s="39">
        <v>18182</v>
      </c>
      <c r="H13" s="43">
        <f t="shared" si="3"/>
        <v>0.34049891176962999</v>
      </c>
      <c r="I13" s="26"/>
      <c r="J13" s="24">
        <f t="shared" si="1"/>
        <v>21210</v>
      </c>
      <c r="K13" s="58">
        <f t="shared" si="4"/>
        <v>0.16142641888498241</v>
      </c>
      <c r="L13" s="58">
        <f t="shared" si="5"/>
        <v>0.17907249288464758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7708</v>
      </c>
      <c r="E4" s="46">
        <f t="shared" ref="E4:K4" si="0">SUM(E5:E6)</f>
        <v>5239</v>
      </c>
      <c r="F4" s="46">
        <f t="shared" si="0"/>
        <v>8587</v>
      </c>
      <c r="G4" s="46">
        <f t="shared" si="0"/>
        <v>5108</v>
      </c>
      <c r="H4" s="46">
        <f t="shared" si="0"/>
        <v>4314</v>
      </c>
      <c r="I4" s="46">
        <f t="shared" si="0"/>
        <v>5238</v>
      </c>
      <c r="J4" s="45">
        <f t="shared" si="0"/>
        <v>3218</v>
      </c>
      <c r="K4" s="47">
        <f t="shared" si="0"/>
        <v>39412</v>
      </c>
      <c r="L4" s="55">
        <f>K4/人口統計!D5</f>
        <v>0.18435430153800098</v>
      </c>
    </row>
    <row r="5" spans="1:12" ht="20.100000000000001" customHeight="1" x14ac:dyDescent="0.15">
      <c r="B5" s="115"/>
      <c r="C5" s="116" t="s">
        <v>39</v>
      </c>
      <c r="D5" s="48">
        <v>1001</v>
      </c>
      <c r="E5" s="49">
        <v>778</v>
      </c>
      <c r="F5" s="49">
        <v>836</v>
      </c>
      <c r="G5" s="49">
        <v>634</v>
      </c>
      <c r="H5" s="49">
        <v>491</v>
      </c>
      <c r="I5" s="49">
        <v>517</v>
      </c>
      <c r="J5" s="48">
        <v>359</v>
      </c>
      <c r="K5" s="50">
        <f>SUM(D5:J5)</f>
        <v>4616</v>
      </c>
      <c r="L5" s="56">
        <f>K5/人口統計!D5</f>
        <v>2.1591887138420088E-2</v>
      </c>
    </row>
    <row r="6" spans="1:12" ht="20.100000000000001" customHeight="1" x14ac:dyDescent="0.15">
      <c r="B6" s="115"/>
      <c r="C6" s="117" t="s">
        <v>40</v>
      </c>
      <c r="D6" s="51">
        <v>6707</v>
      </c>
      <c r="E6" s="52">
        <v>4461</v>
      </c>
      <c r="F6" s="52">
        <v>7751</v>
      </c>
      <c r="G6" s="52">
        <v>4474</v>
      </c>
      <c r="H6" s="52">
        <v>3823</v>
      </c>
      <c r="I6" s="52">
        <v>4721</v>
      </c>
      <c r="J6" s="51">
        <v>2859</v>
      </c>
      <c r="K6" s="53">
        <f>SUM(D6:J6)</f>
        <v>34796</v>
      </c>
      <c r="L6" s="57">
        <f>K6/人口統計!D5</f>
        <v>0.16276241439958089</v>
      </c>
    </row>
    <row r="7" spans="1:12" ht="20.100000000000001" customHeight="1" thickBot="1" x14ac:dyDescent="0.2">
      <c r="B7" s="193" t="s">
        <v>63</v>
      </c>
      <c r="C7" s="194"/>
      <c r="D7" s="45">
        <v>85</v>
      </c>
      <c r="E7" s="46">
        <v>128</v>
      </c>
      <c r="F7" s="46">
        <v>99</v>
      </c>
      <c r="G7" s="46">
        <v>101</v>
      </c>
      <c r="H7" s="46">
        <v>102</v>
      </c>
      <c r="I7" s="46">
        <v>83</v>
      </c>
      <c r="J7" s="45">
        <v>69</v>
      </c>
      <c r="K7" s="47">
        <f>SUM(D7:J7)</f>
        <v>667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7793</v>
      </c>
      <c r="E8" s="34">
        <f t="shared" ref="E8:K8" si="1">E4+E7</f>
        <v>5367</v>
      </c>
      <c r="F8" s="34">
        <f t="shared" si="1"/>
        <v>8686</v>
      </c>
      <c r="G8" s="34">
        <f t="shared" si="1"/>
        <v>5209</v>
      </c>
      <c r="H8" s="34">
        <f t="shared" si="1"/>
        <v>4416</v>
      </c>
      <c r="I8" s="34">
        <f t="shared" si="1"/>
        <v>5321</v>
      </c>
      <c r="J8" s="35">
        <f t="shared" si="1"/>
        <v>3287</v>
      </c>
      <c r="K8" s="54">
        <f t="shared" si="1"/>
        <v>40079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1230</v>
      </c>
      <c r="E23" s="39">
        <v>834</v>
      </c>
      <c r="F23" s="39">
        <v>1228</v>
      </c>
      <c r="G23" s="39">
        <v>785</v>
      </c>
      <c r="H23" s="39">
        <v>621</v>
      </c>
      <c r="I23" s="39">
        <v>888</v>
      </c>
      <c r="J23" s="40">
        <v>553</v>
      </c>
      <c r="K23" s="167">
        <f t="shared" ref="K23:K30" si="2">SUM(D23:J23)</f>
        <v>6139</v>
      </c>
      <c r="L23" s="188">
        <f>K23/人口統計!D6</f>
        <v>0.14446405459465819</v>
      </c>
    </row>
    <row r="24" spans="1:12" ht="20.100000000000001" customHeight="1" x14ac:dyDescent="0.15">
      <c r="B24" s="197" t="s">
        <v>19</v>
      </c>
      <c r="C24" s="199"/>
      <c r="D24" s="45">
        <v>1136</v>
      </c>
      <c r="E24" s="46">
        <v>844</v>
      </c>
      <c r="F24" s="46">
        <v>1211</v>
      </c>
      <c r="G24" s="46">
        <v>677</v>
      </c>
      <c r="H24" s="46">
        <v>582</v>
      </c>
      <c r="I24" s="46">
        <v>680</v>
      </c>
      <c r="J24" s="45">
        <v>454</v>
      </c>
      <c r="K24" s="47">
        <f t="shared" si="2"/>
        <v>5584</v>
      </c>
      <c r="L24" s="55">
        <f>K24/人口統計!D7</f>
        <v>0.18725687458081824</v>
      </c>
    </row>
    <row r="25" spans="1:12" ht="20.100000000000001" customHeight="1" x14ac:dyDescent="0.15">
      <c r="B25" s="197" t="s">
        <v>20</v>
      </c>
      <c r="C25" s="199"/>
      <c r="D25" s="45">
        <v>793</v>
      </c>
      <c r="E25" s="46">
        <v>492</v>
      </c>
      <c r="F25" s="46">
        <v>868</v>
      </c>
      <c r="G25" s="46">
        <v>549</v>
      </c>
      <c r="H25" s="46">
        <v>431</v>
      </c>
      <c r="I25" s="46">
        <v>467</v>
      </c>
      <c r="J25" s="45">
        <v>276</v>
      </c>
      <c r="K25" s="47">
        <f t="shared" si="2"/>
        <v>3876</v>
      </c>
      <c r="L25" s="55">
        <f>K25/人口統計!D8</f>
        <v>0.21060638991523581</v>
      </c>
    </row>
    <row r="26" spans="1:12" ht="20.100000000000001" customHeight="1" x14ac:dyDescent="0.15">
      <c r="B26" s="197" t="s">
        <v>21</v>
      </c>
      <c r="C26" s="199"/>
      <c r="D26" s="45">
        <v>245</v>
      </c>
      <c r="E26" s="46">
        <v>173</v>
      </c>
      <c r="F26" s="46">
        <v>356</v>
      </c>
      <c r="G26" s="46">
        <v>205</v>
      </c>
      <c r="H26" s="46">
        <v>189</v>
      </c>
      <c r="I26" s="46">
        <v>186</v>
      </c>
      <c r="J26" s="45">
        <v>166</v>
      </c>
      <c r="K26" s="47">
        <f t="shared" si="2"/>
        <v>1520</v>
      </c>
      <c r="L26" s="55">
        <f>K26/人口統計!D9</f>
        <v>0.16187433439829607</v>
      </c>
    </row>
    <row r="27" spans="1:12" ht="20.100000000000001" customHeight="1" x14ac:dyDescent="0.15">
      <c r="B27" s="197" t="s">
        <v>22</v>
      </c>
      <c r="C27" s="199"/>
      <c r="D27" s="45">
        <v>396</v>
      </c>
      <c r="E27" s="46">
        <v>283</v>
      </c>
      <c r="F27" s="46">
        <v>485</v>
      </c>
      <c r="G27" s="46">
        <v>315</v>
      </c>
      <c r="H27" s="46">
        <v>289</v>
      </c>
      <c r="I27" s="46">
        <v>334</v>
      </c>
      <c r="J27" s="45">
        <v>192</v>
      </c>
      <c r="K27" s="47">
        <f t="shared" si="2"/>
        <v>2294</v>
      </c>
      <c r="L27" s="55">
        <f>K27/人口統計!D10</f>
        <v>0.16397426733380988</v>
      </c>
    </row>
    <row r="28" spans="1:12" ht="20.100000000000001" customHeight="1" x14ac:dyDescent="0.15">
      <c r="B28" s="197" t="s">
        <v>23</v>
      </c>
      <c r="C28" s="199"/>
      <c r="D28" s="45">
        <v>749</v>
      </c>
      <c r="E28" s="46">
        <v>671</v>
      </c>
      <c r="F28" s="46">
        <v>1351</v>
      </c>
      <c r="G28" s="46">
        <v>638</v>
      </c>
      <c r="H28" s="46">
        <v>640</v>
      </c>
      <c r="I28" s="46">
        <v>741</v>
      </c>
      <c r="J28" s="45">
        <v>384</v>
      </c>
      <c r="K28" s="47">
        <f t="shared" si="2"/>
        <v>5174</v>
      </c>
      <c r="L28" s="55">
        <f>K28/人口統計!D11</f>
        <v>0.16813440353556688</v>
      </c>
    </row>
    <row r="29" spans="1:12" ht="20.100000000000001" customHeight="1" x14ac:dyDescent="0.15">
      <c r="B29" s="197" t="s">
        <v>24</v>
      </c>
      <c r="C29" s="198"/>
      <c r="D29" s="40">
        <v>2647</v>
      </c>
      <c r="E29" s="39">
        <v>1534</v>
      </c>
      <c r="F29" s="39">
        <v>2336</v>
      </c>
      <c r="G29" s="39">
        <v>1509</v>
      </c>
      <c r="H29" s="39">
        <v>1208</v>
      </c>
      <c r="I29" s="39">
        <v>1408</v>
      </c>
      <c r="J29" s="40">
        <v>839</v>
      </c>
      <c r="K29" s="167">
        <f t="shared" si="2"/>
        <v>11481</v>
      </c>
      <c r="L29" s="168">
        <f>K29/人口統計!D12</f>
        <v>0.23636101618149627</v>
      </c>
    </row>
    <row r="30" spans="1:12" ht="20.100000000000001" customHeight="1" x14ac:dyDescent="0.15">
      <c r="B30" s="197" t="s">
        <v>25</v>
      </c>
      <c r="C30" s="198"/>
      <c r="D30" s="40">
        <v>512</v>
      </c>
      <c r="E30" s="39">
        <v>408</v>
      </c>
      <c r="F30" s="39">
        <v>752</v>
      </c>
      <c r="G30" s="39">
        <v>430</v>
      </c>
      <c r="H30" s="39">
        <v>354</v>
      </c>
      <c r="I30" s="39">
        <v>534</v>
      </c>
      <c r="J30" s="40">
        <v>354</v>
      </c>
      <c r="K30" s="167">
        <f t="shared" si="2"/>
        <v>3344</v>
      </c>
      <c r="L30" s="168">
        <f>K30/人口統計!D13</f>
        <v>0.16442128036188416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30123</v>
      </c>
      <c r="E5" s="174">
        <v>1925719.4699999995</v>
      </c>
      <c r="F5" s="175">
        <v>7663</v>
      </c>
      <c r="G5" s="176">
        <v>147659.96000000008</v>
      </c>
      <c r="H5" s="173">
        <v>2944</v>
      </c>
      <c r="I5" s="174">
        <v>705437.9700000002</v>
      </c>
      <c r="J5" s="175">
        <v>6911</v>
      </c>
      <c r="K5" s="176">
        <v>1984428.8299999991</v>
      </c>
      <c r="M5" s="147">
        <f>Q5+Q7</f>
        <v>37786</v>
      </c>
      <c r="N5" s="119" t="s">
        <v>106</v>
      </c>
      <c r="O5" s="120"/>
      <c r="P5" s="132"/>
      <c r="Q5" s="121">
        <v>30123</v>
      </c>
      <c r="R5" s="122">
        <v>1925719.4699999995</v>
      </c>
      <c r="S5" s="122">
        <f>R5/Q5*100</f>
        <v>6392.8541977890636</v>
      </c>
    </row>
    <row r="6" spans="1:19" ht="20.100000000000001" customHeight="1" thickTop="1" x14ac:dyDescent="0.15">
      <c r="B6" s="203" t="s">
        <v>112</v>
      </c>
      <c r="C6" s="203"/>
      <c r="D6" s="169">
        <v>4980</v>
      </c>
      <c r="E6" s="170">
        <v>286483.0399999998</v>
      </c>
      <c r="F6" s="171">
        <v>1405</v>
      </c>
      <c r="G6" s="172">
        <v>28307.309999999987</v>
      </c>
      <c r="H6" s="169">
        <v>302</v>
      </c>
      <c r="I6" s="170">
        <v>73262.250000000015</v>
      </c>
      <c r="J6" s="171">
        <v>1120</v>
      </c>
      <c r="K6" s="172">
        <v>348836.7699999999</v>
      </c>
      <c r="M6" s="58"/>
      <c r="N6" s="123"/>
      <c r="O6" s="92" t="s">
        <v>103</v>
      </c>
      <c r="P6" s="105"/>
      <c r="Q6" s="96">
        <f>Q5/Q$13</f>
        <v>0.6322915136122248</v>
      </c>
      <c r="R6" s="97">
        <f>R5/R$13</f>
        <v>0.40428719764084087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4671</v>
      </c>
      <c r="E7" s="144">
        <v>289793.91999999993</v>
      </c>
      <c r="F7" s="145">
        <v>1208</v>
      </c>
      <c r="G7" s="146">
        <v>20949.570000000003</v>
      </c>
      <c r="H7" s="143">
        <v>235</v>
      </c>
      <c r="I7" s="144">
        <v>57052.85</v>
      </c>
      <c r="J7" s="145">
        <v>920</v>
      </c>
      <c r="K7" s="146">
        <v>261885.13999999998</v>
      </c>
      <c r="M7" s="58"/>
      <c r="N7" s="124" t="s">
        <v>107</v>
      </c>
      <c r="O7" s="125"/>
      <c r="P7" s="133"/>
      <c r="Q7" s="126">
        <v>7663</v>
      </c>
      <c r="R7" s="127">
        <v>147659.96000000008</v>
      </c>
      <c r="S7" s="127">
        <f>R7/Q7*100</f>
        <v>1926.9210491974434</v>
      </c>
    </row>
    <row r="8" spans="1:19" ht="20.100000000000001" customHeight="1" x14ac:dyDescent="0.15">
      <c r="B8" s="200" t="s">
        <v>114</v>
      </c>
      <c r="C8" s="200"/>
      <c r="D8" s="143">
        <v>2836</v>
      </c>
      <c r="E8" s="144">
        <v>184125.78999999998</v>
      </c>
      <c r="F8" s="145">
        <v>822</v>
      </c>
      <c r="G8" s="146">
        <v>15357.869999999999</v>
      </c>
      <c r="H8" s="143">
        <v>339</v>
      </c>
      <c r="I8" s="144">
        <v>90240.760000000009</v>
      </c>
      <c r="J8" s="145">
        <v>621</v>
      </c>
      <c r="K8" s="146">
        <v>188346.05000000002</v>
      </c>
      <c r="L8" s="87"/>
      <c r="M8" s="86"/>
      <c r="N8" s="128"/>
      <c r="O8" s="92" t="s">
        <v>103</v>
      </c>
      <c r="P8" s="105"/>
      <c r="Q8" s="96">
        <f>Q7/Q$13</f>
        <v>0.16084884868075816</v>
      </c>
      <c r="R8" s="97">
        <f>R7/R$13</f>
        <v>3.0999858682510335E-2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1153</v>
      </c>
      <c r="E9" s="144">
        <v>74814.73</v>
      </c>
      <c r="F9" s="145">
        <v>275</v>
      </c>
      <c r="G9" s="146">
        <v>4954.71</v>
      </c>
      <c r="H9" s="143">
        <v>55</v>
      </c>
      <c r="I9" s="144">
        <v>12836.38</v>
      </c>
      <c r="J9" s="145">
        <v>353</v>
      </c>
      <c r="K9" s="146">
        <v>102872.86</v>
      </c>
      <c r="L9" s="87"/>
      <c r="M9" s="86"/>
      <c r="N9" s="124" t="s">
        <v>108</v>
      </c>
      <c r="O9" s="125"/>
      <c r="P9" s="133"/>
      <c r="Q9" s="126">
        <v>2944</v>
      </c>
      <c r="R9" s="127">
        <v>705437.9700000002</v>
      </c>
      <c r="S9" s="127">
        <f>R9/Q9*100</f>
        <v>23961.887567934791</v>
      </c>
    </row>
    <row r="10" spans="1:19" ht="20.100000000000001" customHeight="1" x14ac:dyDescent="0.15">
      <c r="B10" s="200" t="s">
        <v>116</v>
      </c>
      <c r="C10" s="200"/>
      <c r="D10" s="143">
        <v>1691</v>
      </c>
      <c r="E10" s="144">
        <v>117980.13999999998</v>
      </c>
      <c r="F10" s="145">
        <v>429</v>
      </c>
      <c r="G10" s="146">
        <v>8468.1200000000008</v>
      </c>
      <c r="H10" s="143">
        <v>230</v>
      </c>
      <c r="I10" s="144">
        <v>51760.75</v>
      </c>
      <c r="J10" s="145">
        <v>400</v>
      </c>
      <c r="K10" s="146">
        <v>116654.41</v>
      </c>
      <c r="L10" s="87"/>
      <c r="M10" s="86"/>
      <c r="N10" s="93"/>
      <c r="O10" s="92" t="s">
        <v>103</v>
      </c>
      <c r="P10" s="105"/>
      <c r="Q10" s="96">
        <f>Q9/Q$13</f>
        <v>6.1795512268844062E-2</v>
      </c>
      <c r="R10" s="97">
        <f>R9/R$13</f>
        <v>0.14810025262960222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3748</v>
      </c>
      <c r="E11" s="144">
        <v>253075.01999999996</v>
      </c>
      <c r="F11" s="145">
        <v>873</v>
      </c>
      <c r="G11" s="146">
        <v>19873.23</v>
      </c>
      <c r="H11" s="143">
        <v>487</v>
      </c>
      <c r="I11" s="144">
        <v>113110.84</v>
      </c>
      <c r="J11" s="145">
        <v>959</v>
      </c>
      <c r="K11" s="146">
        <v>271998.77</v>
      </c>
      <c r="L11" s="87"/>
      <c r="M11" s="86"/>
      <c r="N11" s="124" t="s">
        <v>109</v>
      </c>
      <c r="O11" s="125"/>
      <c r="P11" s="133"/>
      <c r="Q11" s="99">
        <v>6911</v>
      </c>
      <c r="R11" s="100">
        <v>1984428.8299999991</v>
      </c>
      <c r="S11" s="100">
        <f>R11/Q11*100</f>
        <v>28714.062074952959</v>
      </c>
    </row>
    <row r="12" spans="1:19" ht="20.100000000000001" customHeight="1" thickBot="1" x14ac:dyDescent="0.2">
      <c r="B12" s="200" t="s">
        <v>118</v>
      </c>
      <c r="C12" s="200"/>
      <c r="D12" s="143">
        <v>8512</v>
      </c>
      <c r="E12" s="144">
        <v>542477.37000000011</v>
      </c>
      <c r="F12" s="145">
        <v>1922</v>
      </c>
      <c r="G12" s="146">
        <v>35074.43</v>
      </c>
      <c r="H12" s="143">
        <v>1048</v>
      </c>
      <c r="I12" s="144">
        <v>253805.88000000006</v>
      </c>
      <c r="J12" s="145">
        <v>1741</v>
      </c>
      <c r="K12" s="146">
        <v>470444.13000000006</v>
      </c>
      <c r="L12" s="87"/>
      <c r="M12" s="86"/>
      <c r="N12" s="123"/>
      <c r="O12" s="82" t="s">
        <v>103</v>
      </c>
      <c r="P12" s="106"/>
      <c r="Q12" s="101">
        <f>Q11/Q$13</f>
        <v>0.14506412543817301</v>
      </c>
      <c r="R12" s="102">
        <f>R11/R$13</f>
        <v>0.41661269104704668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2532</v>
      </c>
      <c r="E13" s="144">
        <v>176969.46000000002</v>
      </c>
      <c r="F13" s="145">
        <v>729</v>
      </c>
      <c r="G13" s="146">
        <v>14674.720000000001</v>
      </c>
      <c r="H13" s="143">
        <v>248</v>
      </c>
      <c r="I13" s="144">
        <v>53368.259999999995</v>
      </c>
      <c r="J13" s="145">
        <v>797</v>
      </c>
      <c r="K13" s="146">
        <v>223390.69999999995</v>
      </c>
      <c r="M13" s="58"/>
      <c r="N13" s="129" t="s">
        <v>110</v>
      </c>
      <c r="O13" s="130"/>
      <c r="P13" s="131"/>
      <c r="Q13" s="94">
        <f>Q5+Q7+Q9+Q11</f>
        <v>47641</v>
      </c>
      <c r="R13" s="95">
        <f>R5+R7+R9+R11</f>
        <v>4763246.2299999986</v>
      </c>
      <c r="S13" s="95">
        <f>R13/Q13*100</f>
        <v>9998.2079091538762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0.6322915136122248</v>
      </c>
      <c r="O16" s="58">
        <f>F5/(D5+F5+H5+J5)</f>
        <v>0.16084884868075816</v>
      </c>
      <c r="P16" s="58">
        <f>H5/(D5+F5+H5+J5)</f>
        <v>6.1795512268844062E-2</v>
      </c>
      <c r="Q16" s="58">
        <f>J5/(D5+F5+H5+J5)</f>
        <v>0.14506412543817301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0.63788907390803129</v>
      </c>
      <c r="O17" s="58">
        <f t="shared" ref="O17:O23" si="1">F6/(D6+F6+H6+J6)</f>
        <v>0.17996669655437428</v>
      </c>
      <c r="P17" s="58">
        <f t="shared" ref="P17:P23" si="2">H6/(D6+F6+H6+J6)</f>
        <v>3.8683232996029202E-2</v>
      </c>
      <c r="Q17" s="58">
        <f t="shared" ref="Q17:Q23" si="3">J6/(D6+F6+H6+J6)</f>
        <v>0.14346099654156527</v>
      </c>
    </row>
    <row r="18" spans="13:17" ht="20.100000000000001" customHeight="1" x14ac:dyDescent="0.15">
      <c r="M18" s="14" t="s">
        <v>133</v>
      </c>
      <c r="N18" s="58">
        <f t="shared" si="0"/>
        <v>0.6640602786465738</v>
      </c>
      <c r="O18" s="58">
        <f t="shared" si="1"/>
        <v>0.17173727608757464</v>
      </c>
      <c r="P18" s="58">
        <f t="shared" si="2"/>
        <v>3.3409155530281488E-2</v>
      </c>
      <c r="Q18" s="58">
        <f t="shared" si="3"/>
        <v>0.13079328973557008</v>
      </c>
    </row>
    <row r="19" spans="13:17" ht="20.100000000000001" customHeight="1" x14ac:dyDescent="0.15">
      <c r="M19" s="14" t="s">
        <v>134</v>
      </c>
      <c r="N19" s="58">
        <f t="shared" si="0"/>
        <v>0.61411866608921606</v>
      </c>
      <c r="O19" s="58">
        <f t="shared" si="1"/>
        <v>0.17799913382416629</v>
      </c>
      <c r="P19" s="58">
        <f t="shared" si="2"/>
        <v>7.340840190558684E-2</v>
      </c>
      <c r="Q19" s="58">
        <f t="shared" si="3"/>
        <v>0.13447379818103075</v>
      </c>
    </row>
    <row r="20" spans="13:17" ht="20.100000000000001" customHeight="1" x14ac:dyDescent="0.15">
      <c r="M20" s="14" t="s">
        <v>135</v>
      </c>
      <c r="N20" s="58">
        <f t="shared" si="0"/>
        <v>0.62799564270152508</v>
      </c>
      <c r="O20" s="58">
        <f t="shared" si="1"/>
        <v>0.14978213507625274</v>
      </c>
      <c r="P20" s="58">
        <f t="shared" si="2"/>
        <v>2.9956427015250545E-2</v>
      </c>
      <c r="Q20" s="58">
        <f t="shared" si="3"/>
        <v>0.19226579520697168</v>
      </c>
    </row>
    <row r="21" spans="13:17" ht="20.100000000000001" customHeight="1" x14ac:dyDescent="0.15">
      <c r="M21" s="14" t="s">
        <v>136</v>
      </c>
      <c r="N21" s="58">
        <f t="shared" si="0"/>
        <v>0.61490909090909096</v>
      </c>
      <c r="O21" s="58">
        <f t="shared" si="1"/>
        <v>0.156</v>
      </c>
      <c r="P21" s="58">
        <f t="shared" si="2"/>
        <v>8.3636363636363634E-2</v>
      </c>
      <c r="Q21" s="58">
        <f t="shared" si="3"/>
        <v>0.14545454545454545</v>
      </c>
    </row>
    <row r="22" spans="13:17" ht="20.100000000000001" customHeight="1" x14ac:dyDescent="0.15">
      <c r="M22" s="14" t="s">
        <v>137</v>
      </c>
      <c r="N22" s="58">
        <f t="shared" si="0"/>
        <v>0.6177682544915114</v>
      </c>
      <c r="O22" s="58">
        <f t="shared" si="1"/>
        <v>0.14389319268172079</v>
      </c>
      <c r="P22" s="58">
        <f t="shared" si="2"/>
        <v>8.0270314817867144E-2</v>
      </c>
      <c r="Q22" s="58">
        <f t="shared" si="3"/>
        <v>0.1580682380089006</v>
      </c>
    </row>
    <row r="23" spans="13:17" ht="20.100000000000001" customHeight="1" x14ac:dyDescent="0.15">
      <c r="M23" s="14" t="s">
        <v>138</v>
      </c>
      <c r="N23" s="58">
        <f t="shared" si="0"/>
        <v>0.64372683959767074</v>
      </c>
      <c r="O23" s="58">
        <f t="shared" si="1"/>
        <v>0.14535279437344023</v>
      </c>
      <c r="P23" s="58">
        <f t="shared" si="2"/>
        <v>7.9255842093322246E-2</v>
      </c>
      <c r="Q23" s="58">
        <f t="shared" si="3"/>
        <v>0.13166452393556682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0.58801672085462142</v>
      </c>
      <c r="O24" s="58">
        <f t="shared" ref="O24" si="5">F13/(D13+F13+H13+J13)</f>
        <v>0.1692986530422666</v>
      </c>
      <c r="P24" s="58">
        <f t="shared" ref="P24" si="6">H13/(D13+F13+H13+J13)</f>
        <v>5.7594054807245706E-2</v>
      </c>
      <c r="Q24" s="58">
        <f t="shared" ref="Q24" si="7">J13/(D13+F13+H13+J13)</f>
        <v>0.18509057129586623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0.40428719764084087</v>
      </c>
      <c r="O29" s="58">
        <f>G5/(E5+G5+I5+K5)</f>
        <v>3.0999858682510335E-2</v>
      </c>
      <c r="P29" s="58">
        <f>I5/(E5+G5+I5+K5)</f>
        <v>0.14810025262960222</v>
      </c>
      <c r="Q29" s="58">
        <f>K5/(E5+G5+I5+K5)</f>
        <v>0.41661269104704668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0.38877347355411024</v>
      </c>
      <c r="O30" s="58">
        <f t="shared" ref="O30:O37" si="9">G6/(E6+G6+I6+K6)</f>
        <v>3.8414599466945767E-2</v>
      </c>
      <c r="P30" s="58">
        <f t="shared" ref="P30:P37" si="10">I6/(E6+G6+I6+K6)</f>
        <v>9.9420961928111479E-2</v>
      </c>
      <c r="Q30" s="58">
        <f t="shared" ref="Q30:Q37" si="11">K6/(E6+G6+I6+K6)</f>
        <v>0.47339096505083261</v>
      </c>
    </row>
    <row r="31" spans="13:17" ht="20.100000000000001" customHeight="1" x14ac:dyDescent="0.15">
      <c r="M31" s="14" t="s">
        <v>133</v>
      </c>
      <c r="N31" s="58">
        <f t="shared" si="8"/>
        <v>0.46022303212729077</v>
      </c>
      <c r="O31" s="58">
        <f t="shared" si="9"/>
        <v>3.3270106657734333E-2</v>
      </c>
      <c r="P31" s="58">
        <f t="shared" si="10"/>
        <v>9.06058885517802E-2</v>
      </c>
      <c r="Q31" s="58">
        <f t="shared" si="11"/>
        <v>0.41590097266319481</v>
      </c>
    </row>
    <row r="32" spans="13:17" ht="20.100000000000001" customHeight="1" x14ac:dyDescent="0.15">
      <c r="M32" s="14" t="s">
        <v>134</v>
      </c>
      <c r="N32" s="58">
        <f t="shared" si="8"/>
        <v>0.38514361700692368</v>
      </c>
      <c r="O32" s="58">
        <f t="shared" si="9"/>
        <v>3.2124699105552365E-2</v>
      </c>
      <c r="P32" s="58">
        <f t="shared" si="10"/>
        <v>0.18876037250324207</v>
      </c>
      <c r="Q32" s="58">
        <f t="shared" si="11"/>
        <v>0.39397131138428199</v>
      </c>
    </row>
    <row r="33" spans="13:17" ht="20.100000000000001" customHeight="1" x14ac:dyDescent="0.15">
      <c r="M33" s="14" t="s">
        <v>135</v>
      </c>
      <c r="N33" s="58">
        <f t="shared" si="8"/>
        <v>0.38272577858618645</v>
      </c>
      <c r="O33" s="58">
        <f t="shared" si="9"/>
        <v>2.5346549301437888E-2</v>
      </c>
      <c r="P33" s="58">
        <f t="shared" si="10"/>
        <v>6.5666393900347592E-2</v>
      </c>
      <c r="Q33" s="58">
        <f t="shared" si="11"/>
        <v>0.52626127821202806</v>
      </c>
    </row>
    <row r="34" spans="13:17" ht="20.100000000000001" customHeight="1" x14ac:dyDescent="0.15">
      <c r="M34" s="14" t="s">
        <v>136</v>
      </c>
      <c r="N34" s="58">
        <f t="shared" si="8"/>
        <v>0.40011792578407995</v>
      </c>
      <c r="O34" s="58">
        <f t="shared" si="9"/>
        <v>2.8718787837433347E-2</v>
      </c>
      <c r="P34" s="58">
        <f t="shared" si="10"/>
        <v>0.17554144220398721</v>
      </c>
      <c r="Q34" s="58">
        <f t="shared" si="11"/>
        <v>0.39562184417449953</v>
      </c>
    </row>
    <row r="35" spans="13:17" ht="20.100000000000001" customHeight="1" x14ac:dyDescent="0.15">
      <c r="M35" s="14" t="s">
        <v>137</v>
      </c>
      <c r="N35" s="58">
        <f t="shared" si="8"/>
        <v>0.38457867519430583</v>
      </c>
      <c r="O35" s="58">
        <f t="shared" si="9"/>
        <v>3.0199821638784163E-2</v>
      </c>
      <c r="P35" s="58">
        <f t="shared" si="10"/>
        <v>0.17188585818274399</v>
      </c>
      <c r="Q35" s="58">
        <f t="shared" si="11"/>
        <v>0.41333564498416603</v>
      </c>
    </row>
    <row r="36" spans="13:17" ht="20.100000000000001" customHeight="1" x14ac:dyDescent="0.15">
      <c r="M36" s="14" t="s">
        <v>138</v>
      </c>
      <c r="N36" s="58">
        <f t="shared" si="8"/>
        <v>0.41671271758333167</v>
      </c>
      <c r="O36" s="58">
        <f t="shared" si="9"/>
        <v>2.6942987581189484E-2</v>
      </c>
      <c r="P36" s="58">
        <f t="shared" si="10"/>
        <v>0.19496506922201928</v>
      </c>
      <c r="Q36" s="58">
        <f t="shared" si="11"/>
        <v>0.36137922561345953</v>
      </c>
    </row>
    <row r="37" spans="13:17" ht="20.100000000000001" customHeight="1" x14ac:dyDescent="0.15">
      <c r="M37" s="14" t="s">
        <v>139</v>
      </c>
      <c r="N37" s="58">
        <f t="shared" si="8"/>
        <v>0.37781441857968767</v>
      </c>
      <c r="O37" s="58">
        <f t="shared" si="9"/>
        <v>3.1329251977260449E-2</v>
      </c>
      <c r="P37" s="58">
        <f t="shared" si="10"/>
        <v>0.11393659743613162</v>
      </c>
      <c r="Q37" s="58">
        <f t="shared" si="11"/>
        <v>0.47691973200692028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5012</v>
      </c>
      <c r="F5" s="149">
        <f>E5/SUM(E$5:E$15)</f>
        <v>0.16638449025661456</v>
      </c>
      <c r="G5" s="150">
        <v>298116.76</v>
      </c>
      <c r="H5" s="151">
        <f>G5/SUM(G$5:G$15)</f>
        <v>0.15480798976395038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186</v>
      </c>
      <c r="F6" s="153">
        <f t="shared" ref="F6:F15" si="0">E6/SUM(E$5:E$15)</f>
        <v>6.1746837964346182E-3</v>
      </c>
      <c r="G6" s="154">
        <v>12887.470000000001</v>
      </c>
      <c r="H6" s="155">
        <f t="shared" ref="H6:H15" si="1">G6/SUM(G$5:G$15)</f>
        <v>6.692288363268197E-3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1485</v>
      </c>
      <c r="F7" s="153">
        <f t="shared" si="0"/>
        <v>4.9297878697340904E-2</v>
      </c>
      <c r="G7" s="154">
        <v>72383.719999999987</v>
      </c>
      <c r="H7" s="155">
        <f t="shared" si="1"/>
        <v>3.7587883971490398E-2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307</v>
      </c>
      <c r="F8" s="153">
        <f t="shared" si="0"/>
        <v>1.0191547986588322E-2</v>
      </c>
      <c r="G8" s="154">
        <v>13235.749999999998</v>
      </c>
      <c r="H8" s="155">
        <f t="shared" si="1"/>
        <v>6.8731454431418286E-3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3096</v>
      </c>
      <c r="F9" s="153">
        <f t="shared" si="0"/>
        <v>0.10277860770839557</v>
      </c>
      <c r="G9" s="154">
        <v>42209.03</v>
      </c>
      <c r="H9" s="155">
        <f t="shared" si="1"/>
        <v>2.1918576748876095E-2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6298</v>
      </c>
      <c r="F10" s="153">
        <f t="shared" si="0"/>
        <v>0.20907612123626465</v>
      </c>
      <c r="G10" s="154">
        <v>689046.29999999981</v>
      </c>
      <c r="H10" s="155">
        <f t="shared" si="1"/>
        <v>0.35781239725431024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3221</v>
      </c>
      <c r="F11" s="153">
        <f t="shared" si="0"/>
        <v>0.10692826079739734</v>
      </c>
      <c r="G11" s="154">
        <v>305007.41000000003</v>
      </c>
      <c r="H11" s="155">
        <f t="shared" si="1"/>
        <v>0.15838621084305701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1374</v>
      </c>
      <c r="F12" s="153">
        <f t="shared" si="0"/>
        <v>4.561298675430734E-2</v>
      </c>
      <c r="G12" s="154">
        <v>147929.68000000002</v>
      </c>
      <c r="H12" s="155">
        <f t="shared" si="1"/>
        <v>7.6817876281844943E-2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262</v>
      </c>
      <c r="F13" s="153">
        <f t="shared" si="0"/>
        <v>8.6976728745476878E-3</v>
      </c>
      <c r="G13" s="154">
        <v>19256.759999999998</v>
      </c>
      <c r="H13" s="155">
        <f t="shared" si="1"/>
        <v>9.9997742661863398E-3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1073</v>
      </c>
      <c r="F14" s="153">
        <f t="shared" si="0"/>
        <v>3.5620622115991103E-2</v>
      </c>
      <c r="G14" s="154">
        <v>223495.43000000005</v>
      </c>
      <c r="H14" s="155">
        <f t="shared" si="1"/>
        <v>0.11605814527076472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7809</v>
      </c>
      <c r="F15" s="157">
        <f t="shared" si="0"/>
        <v>0.2592371277761179</v>
      </c>
      <c r="G15" s="158">
        <v>102151.16000000003</v>
      </c>
      <c r="H15" s="159">
        <f t="shared" si="1"/>
        <v>5.3045711793109733E-2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133</v>
      </c>
      <c r="F16" s="161">
        <f>E16/SUM(E$16:E$26)</f>
        <v>1.7356126843272871E-2</v>
      </c>
      <c r="G16" s="162">
        <v>2732.6600000000003</v>
      </c>
      <c r="H16" s="163">
        <f>G16/SUM(G$16:G$26)</f>
        <v>1.8506438712295466E-2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2</v>
      </c>
      <c r="F17" s="153">
        <f t="shared" ref="F17:F26" si="2">E17/SUM(E$16:E$26)</f>
        <v>2.6099438862064463E-4</v>
      </c>
      <c r="G17" s="154">
        <v>79.41</v>
      </c>
      <c r="H17" s="155">
        <f t="shared" ref="H17:H26" si="3">G17/SUM(G$16:G$26)</f>
        <v>5.3778966213995983E-4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427</v>
      </c>
      <c r="F18" s="153">
        <f t="shared" si="2"/>
        <v>5.5722301970507634E-2</v>
      </c>
      <c r="G18" s="154">
        <v>13841.6</v>
      </c>
      <c r="H18" s="155">
        <f t="shared" si="3"/>
        <v>9.373969761335435E-2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77</v>
      </c>
      <c r="F19" s="153">
        <f t="shared" si="2"/>
        <v>1.0048283961894819E-2</v>
      </c>
      <c r="G19" s="154">
        <v>2836.51</v>
      </c>
      <c r="H19" s="155">
        <f t="shared" si="3"/>
        <v>1.9209743792426869E-2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317</v>
      </c>
      <c r="F20" s="153">
        <f t="shared" si="2"/>
        <v>4.136761059637218E-2</v>
      </c>
      <c r="G20" s="154">
        <v>3984.3399999999997</v>
      </c>
      <c r="H20" s="155">
        <f t="shared" si="3"/>
        <v>2.6983211968904765E-2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253</v>
      </c>
      <c r="F21" s="153">
        <f t="shared" si="2"/>
        <v>3.3015790160511552E-2</v>
      </c>
      <c r="G21" s="154">
        <v>7127.8599999999988</v>
      </c>
      <c r="H21" s="155">
        <f t="shared" si="3"/>
        <v>4.8272124684308443E-2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2176</v>
      </c>
      <c r="F22" s="153">
        <f t="shared" si="2"/>
        <v>0.28396189481926137</v>
      </c>
      <c r="G22" s="154">
        <v>69530.81</v>
      </c>
      <c r="H22" s="155">
        <f t="shared" si="3"/>
        <v>0.47088465959221437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63</v>
      </c>
      <c r="F23" s="153">
        <f t="shared" si="2"/>
        <v>8.2213232415503067E-3</v>
      </c>
      <c r="G23" s="154">
        <v>1963.0599999999995</v>
      </c>
      <c r="H23" s="155">
        <f t="shared" si="3"/>
        <v>1.3294463847884011E-2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12</v>
      </c>
      <c r="F24" s="153">
        <f t="shared" si="2"/>
        <v>1.565966331723868E-3</v>
      </c>
      <c r="G24" s="154">
        <v>470.90999999999997</v>
      </c>
      <c r="H24" s="155">
        <f t="shared" si="3"/>
        <v>3.1891516156444841E-3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254</v>
      </c>
      <c r="F25" s="153">
        <f t="shared" si="2"/>
        <v>3.314628735482187E-2</v>
      </c>
      <c r="G25" s="154">
        <v>20728.310000000005</v>
      </c>
      <c r="H25" s="155">
        <f t="shared" si="3"/>
        <v>0.1403786781467366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3949</v>
      </c>
      <c r="F26" s="157">
        <f t="shared" si="2"/>
        <v>0.5153334203314629</v>
      </c>
      <c r="G26" s="158">
        <v>24364.490000000005</v>
      </c>
      <c r="H26" s="159">
        <f t="shared" si="3"/>
        <v>0.16500404036409058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107</v>
      </c>
      <c r="F27" s="161">
        <f>E27/SUM(E$27:E$36)</f>
        <v>3.6345108695652176E-2</v>
      </c>
      <c r="G27" s="162">
        <v>13838.72</v>
      </c>
      <c r="H27" s="163">
        <f>G27/SUM(G$27:G$36)</f>
        <v>1.9617203196476658E-2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1.0190217391304348E-3</v>
      </c>
      <c r="G28" s="154">
        <v>485.08</v>
      </c>
      <c r="H28" s="155">
        <f t="shared" ref="H28:H36" si="5">G28/SUM(G$27:G$36)</f>
        <v>6.8762955869812361E-4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167</v>
      </c>
      <c r="F29" s="153">
        <f t="shared" si="4"/>
        <v>5.6725543478260872E-2</v>
      </c>
      <c r="G29" s="154">
        <v>27105.629999999997</v>
      </c>
      <c r="H29" s="155">
        <f t="shared" si="5"/>
        <v>3.8423831935216084E-2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6</v>
      </c>
      <c r="F30" s="153">
        <f t="shared" si="4"/>
        <v>2.0380434782608695E-3</v>
      </c>
      <c r="G30" s="154">
        <v>218.35</v>
      </c>
      <c r="H30" s="155">
        <f t="shared" si="5"/>
        <v>3.0952402519529831E-4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537</v>
      </c>
      <c r="F31" s="153">
        <f t="shared" si="4"/>
        <v>0.18240489130434784</v>
      </c>
      <c r="G31" s="154">
        <v>112556.90999999999</v>
      </c>
      <c r="H31" s="155">
        <f t="shared" si="5"/>
        <v>0.15955606982708917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130</v>
      </c>
      <c r="F32" s="153">
        <f t="shared" si="4"/>
        <v>4.4157608695652176E-2</v>
      </c>
      <c r="G32" s="154">
        <v>8002.380000000001</v>
      </c>
      <c r="H32" s="155">
        <f t="shared" si="5"/>
        <v>1.1343846433443331E-2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1930</v>
      </c>
      <c r="F33" s="153">
        <f t="shared" si="4"/>
        <v>0.65557065217391308</v>
      </c>
      <c r="G33" s="154">
        <v>529212.17999999993</v>
      </c>
      <c r="H33" s="155">
        <f t="shared" si="5"/>
        <v>0.75018953119294118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25</v>
      </c>
      <c r="F34" s="153">
        <f t="shared" si="4"/>
        <v>8.4918478260869561E-3</v>
      </c>
      <c r="G34" s="154">
        <v>5506.33</v>
      </c>
      <c r="H34" s="155">
        <f t="shared" si="5"/>
        <v>7.8055480909257008E-3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26</v>
      </c>
      <c r="F35" s="153">
        <f t="shared" si="4"/>
        <v>8.8315217391304341E-3</v>
      </c>
      <c r="G35" s="154">
        <v>5552.07</v>
      </c>
      <c r="H35" s="155">
        <f t="shared" si="5"/>
        <v>7.8703872432610931E-3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13</v>
      </c>
      <c r="F36" s="157">
        <f t="shared" si="4"/>
        <v>4.4157608695652171E-3</v>
      </c>
      <c r="G36" s="158">
        <v>2960.3200000000006</v>
      </c>
      <c r="H36" s="159">
        <f t="shared" si="5"/>
        <v>4.1964284967535865E-3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3632</v>
      </c>
      <c r="F37" s="161">
        <f>E37/SUM(E$37:E$39)</f>
        <v>0.52553899580379104</v>
      </c>
      <c r="G37" s="162">
        <v>967979.74</v>
      </c>
      <c r="H37" s="163">
        <f>G37/SUM(G$37:G$39)</f>
        <v>0.48778758167910713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2721</v>
      </c>
      <c r="F38" s="153">
        <f t="shared" ref="F38:F39" si="6">E38/SUM(E$37:E$39)</f>
        <v>0.39372015627260887</v>
      </c>
      <c r="G38" s="154">
        <v>809882.3</v>
      </c>
      <c r="H38" s="155">
        <f t="shared" ref="H38:H39" si="7">G38/SUM(G$37:G$39)</f>
        <v>0.40811859198800293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558</v>
      </c>
      <c r="F39" s="157">
        <f t="shared" si="6"/>
        <v>8.0740847923600062E-2</v>
      </c>
      <c r="G39" s="158">
        <v>206566.78999999998</v>
      </c>
      <c r="H39" s="159">
        <f t="shared" si="7"/>
        <v>0.10409382633288994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47641</v>
      </c>
      <c r="F40" s="164">
        <f>E40/E$40</f>
        <v>1</v>
      </c>
      <c r="G40" s="165">
        <f>SUM(G5:G39)</f>
        <v>4763246.2300000004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3062</v>
      </c>
      <c r="E4" s="65">
        <v>53760.870000000024</v>
      </c>
      <c r="F4" s="65">
        <f>E4*1000/D4</f>
        <v>17557.436316133255</v>
      </c>
      <c r="G4" s="65">
        <v>50030</v>
      </c>
      <c r="H4" s="61">
        <f>F4/G4</f>
        <v>0.35093816342461032</v>
      </c>
      <c r="K4" s="14">
        <f>D4*G4</f>
        <v>153191860</v>
      </c>
      <c r="L4" s="14" t="s">
        <v>27</v>
      </c>
      <c r="M4" s="24">
        <f>G4-F4</f>
        <v>32472.563683866745</v>
      </c>
    </row>
    <row r="5" spans="1:13" s="14" customFormat="1" ht="20.100000000000001" customHeight="1" x14ac:dyDescent="0.15">
      <c r="B5" s="234" t="s">
        <v>28</v>
      </c>
      <c r="C5" s="235"/>
      <c r="D5" s="62">
        <v>3114</v>
      </c>
      <c r="E5" s="66">
        <v>93894.699999999983</v>
      </c>
      <c r="F5" s="66">
        <f t="shared" ref="F5:F13" si="0">E5*1000/D5</f>
        <v>30152.440590879891</v>
      </c>
      <c r="G5" s="66">
        <v>104730</v>
      </c>
      <c r="H5" s="63">
        <f t="shared" ref="H5:H10" si="1">F5/G5</f>
        <v>0.28790643168986813</v>
      </c>
      <c r="K5" s="14">
        <f t="shared" ref="K5:K10" si="2">D5*G5</f>
        <v>326129220</v>
      </c>
      <c r="L5" s="14" t="s">
        <v>28</v>
      </c>
      <c r="M5" s="24">
        <f t="shared" ref="M5:M10" si="3">G5-F5</f>
        <v>74577.559409120106</v>
      </c>
    </row>
    <row r="6" spans="1:13" s="14" customFormat="1" ht="20.100000000000001" customHeight="1" x14ac:dyDescent="0.15">
      <c r="B6" s="234" t="s">
        <v>29</v>
      </c>
      <c r="C6" s="235"/>
      <c r="D6" s="62">
        <v>6230</v>
      </c>
      <c r="E6" s="66">
        <v>587166.16</v>
      </c>
      <c r="F6" s="66">
        <f t="shared" si="0"/>
        <v>94248.179775280892</v>
      </c>
      <c r="G6" s="66">
        <v>166920</v>
      </c>
      <c r="H6" s="63">
        <f t="shared" si="1"/>
        <v>0.56463083977522699</v>
      </c>
      <c r="K6" s="14">
        <f t="shared" si="2"/>
        <v>1039911600</v>
      </c>
      <c r="L6" s="14" t="s">
        <v>29</v>
      </c>
      <c r="M6" s="24">
        <f t="shared" si="3"/>
        <v>72671.820224719108</v>
      </c>
    </row>
    <row r="7" spans="1:13" s="14" customFormat="1" ht="20.100000000000001" customHeight="1" x14ac:dyDescent="0.15">
      <c r="B7" s="234" t="s">
        <v>30</v>
      </c>
      <c r="C7" s="235"/>
      <c r="D7" s="62">
        <v>3600</v>
      </c>
      <c r="E7" s="66">
        <v>424168.11999999988</v>
      </c>
      <c r="F7" s="66">
        <f t="shared" si="0"/>
        <v>117824.47777777775</v>
      </c>
      <c r="G7" s="66">
        <v>196160</v>
      </c>
      <c r="H7" s="63">
        <f t="shared" si="1"/>
        <v>0.60065496420155862</v>
      </c>
      <c r="K7" s="14">
        <f t="shared" si="2"/>
        <v>706176000</v>
      </c>
      <c r="L7" s="14" t="s">
        <v>30</v>
      </c>
      <c r="M7" s="24">
        <f t="shared" si="3"/>
        <v>78335.522222222251</v>
      </c>
    </row>
    <row r="8" spans="1:13" s="14" customFormat="1" ht="20.100000000000001" customHeight="1" x14ac:dyDescent="0.15">
      <c r="B8" s="234" t="s">
        <v>31</v>
      </c>
      <c r="C8" s="235"/>
      <c r="D8" s="62">
        <v>2319</v>
      </c>
      <c r="E8" s="66">
        <v>362075.51000000007</v>
      </c>
      <c r="F8" s="66">
        <f t="shared" si="0"/>
        <v>156134.32945235018</v>
      </c>
      <c r="G8" s="66">
        <v>269310</v>
      </c>
      <c r="H8" s="63">
        <f t="shared" si="1"/>
        <v>0.57975689522242091</v>
      </c>
      <c r="K8" s="14">
        <f t="shared" si="2"/>
        <v>624529890</v>
      </c>
      <c r="L8" s="14" t="s">
        <v>31</v>
      </c>
      <c r="M8" s="24">
        <f t="shared" si="3"/>
        <v>113175.67054764982</v>
      </c>
    </row>
    <row r="9" spans="1:13" s="14" customFormat="1" ht="20.100000000000001" customHeight="1" x14ac:dyDescent="0.15">
      <c r="B9" s="234" t="s">
        <v>32</v>
      </c>
      <c r="C9" s="235"/>
      <c r="D9" s="62">
        <v>2003</v>
      </c>
      <c r="E9" s="66">
        <v>356178.88</v>
      </c>
      <c r="F9" s="66">
        <f t="shared" si="0"/>
        <v>177822.70594108838</v>
      </c>
      <c r="G9" s="66">
        <v>308060</v>
      </c>
      <c r="H9" s="63">
        <f t="shared" si="1"/>
        <v>0.57723399967892097</v>
      </c>
      <c r="K9" s="14">
        <f t="shared" si="2"/>
        <v>617044180</v>
      </c>
      <c r="L9" s="14" t="s">
        <v>32</v>
      </c>
      <c r="M9" s="24">
        <f t="shared" si="3"/>
        <v>130237.29405891162</v>
      </c>
    </row>
    <row r="10" spans="1:13" s="14" customFormat="1" ht="20.100000000000001" customHeight="1" x14ac:dyDescent="0.15">
      <c r="B10" s="240" t="s">
        <v>33</v>
      </c>
      <c r="C10" s="241"/>
      <c r="D10" s="70">
        <v>953</v>
      </c>
      <c r="E10" s="71">
        <v>196135.19</v>
      </c>
      <c r="F10" s="71">
        <f t="shared" si="0"/>
        <v>205808.1741867786</v>
      </c>
      <c r="G10" s="71">
        <v>360650</v>
      </c>
      <c r="H10" s="73">
        <f t="shared" si="1"/>
        <v>0.57065901618405268</v>
      </c>
      <c r="K10" s="14">
        <f t="shared" si="2"/>
        <v>343699450</v>
      </c>
      <c r="L10" s="14" t="s">
        <v>33</v>
      </c>
      <c r="M10" s="24">
        <f t="shared" si="3"/>
        <v>154841.8258132214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6176</v>
      </c>
      <c r="E11" s="65">
        <f>SUM(E4:E5)</f>
        <v>147655.57</v>
      </c>
      <c r="F11" s="65">
        <f t="shared" si="0"/>
        <v>23907.961463730571</v>
      </c>
      <c r="G11" s="80"/>
      <c r="H11" s="61">
        <f>SUM(E4:E5)*1000/SUM(K4:K5)</f>
        <v>0.30805148398647519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15105</v>
      </c>
      <c r="E12" s="76">
        <f>SUM(E6:E10)</f>
        <v>1925723.8599999999</v>
      </c>
      <c r="F12" s="67">
        <f t="shared" si="0"/>
        <v>127489.16650115854</v>
      </c>
      <c r="G12" s="81"/>
      <c r="H12" s="68">
        <f>SUM(E6:E10)*1000/SUM(K6:K10)</f>
        <v>0.57805917480360092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21281</v>
      </c>
      <c r="E13" s="77">
        <f>SUM(E11:E12)</f>
        <v>2073379.43</v>
      </c>
      <c r="F13" s="72">
        <f t="shared" si="0"/>
        <v>97428.665476246417</v>
      </c>
      <c r="G13" s="75"/>
      <c r="H13" s="74">
        <f>SUM(E4:E10)*1000/SUM(K4:K10)</f>
        <v>0.54409665282505049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'10月状況（表紙）'!Print_Area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石橋 侑樹</cp:lastModifiedBy>
  <cp:lastPrinted>2015-12-17T07:31:32Z</cp:lastPrinted>
  <dcterms:created xsi:type="dcterms:W3CDTF">2003-07-11T02:30:35Z</dcterms:created>
  <dcterms:modified xsi:type="dcterms:W3CDTF">2018-04-09T07:57:57Z</dcterms:modified>
</cp:coreProperties>
</file>