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hkubo\Desktop\指定様式元号対応\元号修正版登録依頼　事業推進へ\登録依頼　新書式\"/>
    </mc:Choice>
  </mc:AlternateContent>
  <bookViews>
    <workbookView xWindow="240" yWindow="15" windowWidth="11715" windowHeight="9000" tabRatio="945"/>
  </bookViews>
  <sheets>
    <sheet name="参考様式1-4(認デイ 共用型) 様式" sheetId="9" r:id="rId1"/>
    <sheet name="参考様式1-4(認デイ 共用型) 記載例" sheetId="5" r:id="rId2"/>
    <sheet name="参考様式1-4(認デイ 共用型) PC入力用" sheetId="10" r:id="rId3"/>
  </sheets>
  <definedNames>
    <definedName name="_xlnm.Print_Area" localSheetId="2">'参考様式1-4(認デイ 共用型) PC入力用'!$A$22:$AN$77</definedName>
    <definedName name="_xlnm.Print_Area" localSheetId="1">'参考様式1-4(認デイ 共用型) 記載例'!$A$1:$AN$44</definedName>
    <definedName name="_xlnm.Print_Area" localSheetId="0">'参考様式1-4(認デイ 共用型) 様式'!$A$1:$AN$59</definedName>
  </definedNames>
  <calcPr calcId="152511"/>
</workbook>
</file>

<file path=xl/calcChain.xml><?xml version="1.0" encoding="utf-8"?>
<calcChain xmlns="http://schemas.openxmlformats.org/spreadsheetml/2006/main">
  <c r="G23" i="10" l="1"/>
  <c r="O1" i="10" l="1"/>
  <c r="R1" i="10" l="1"/>
  <c r="E4" i="10" s="1"/>
  <c r="AI43" i="10"/>
  <c r="AI45" i="10"/>
  <c r="AI47" i="10"/>
  <c r="AI49" i="10"/>
  <c r="AI51" i="10"/>
  <c r="AI53" i="10"/>
  <c r="AI55" i="10"/>
  <c r="AI57" i="10"/>
  <c r="AI59" i="10"/>
  <c r="AH43" i="10"/>
  <c r="AH45" i="10"/>
  <c r="AH47" i="10"/>
  <c r="AH49" i="10"/>
  <c r="AH51" i="10"/>
  <c r="AH53" i="10"/>
  <c r="AH55" i="10"/>
  <c r="AH57" i="10"/>
  <c r="AH59" i="10"/>
  <c r="AG43" i="10"/>
  <c r="AG45" i="10"/>
  <c r="AG47" i="10"/>
  <c r="AG49" i="10"/>
  <c r="AG51" i="10"/>
  <c r="AG53" i="10"/>
  <c r="AG55" i="10"/>
  <c r="AG57" i="10"/>
  <c r="AG59" i="10"/>
  <c r="AF43" i="10"/>
  <c r="AF45" i="10"/>
  <c r="AF47" i="10"/>
  <c r="AF49" i="10"/>
  <c r="AF51" i="10"/>
  <c r="AF53" i="10"/>
  <c r="AF55" i="10"/>
  <c r="AF57" i="10"/>
  <c r="AF59" i="10"/>
  <c r="AE43" i="10"/>
  <c r="AE45" i="10"/>
  <c r="AE47" i="10"/>
  <c r="AE49" i="10"/>
  <c r="AE51" i="10"/>
  <c r="AE53" i="10"/>
  <c r="AE55" i="10"/>
  <c r="AE57" i="10"/>
  <c r="AE59" i="10"/>
  <c r="AD43" i="10"/>
  <c r="AD45" i="10"/>
  <c r="AD47" i="10"/>
  <c r="AD49" i="10"/>
  <c r="AD51" i="10"/>
  <c r="AD53" i="10"/>
  <c r="AD55" i="10"/>
  <c r="AD57" i="10"/>
  <c r="AD59" i="10"/>
  <c r="AC43" i="10"/>
  <c r="AC45" i="10"/>
  <c r="AC47" i="10"/>
  <c r="AC49" i="10"/>
  <c r="AC51" i="10"/>
  <c r="AC53" i="10"/>
  <c r="AC55" i="10"/>
  <c r="AC57" i="10"/>
  <c r="AC59" i="10"/>
  <c r="AB43" i="10"/>
  <c r="AB45" i="10"/>
  <c r="AB47" i="10"/>
  <c r="AB49" i="10"/>
  <c r="AB51" i="10"/>
  <c r="AB53" i="10"/>
  <c r="AB55" i="10"/>
  <c r="AB57" i="10"/>
  <c r="AB59" i="10"/>
  <c r="AA43" i="10"/>
  <c r="AA45" i="10"/>
  <c r="AA47" i="10"/>
  <c r="AA49" i="10"/>
  <c r="AA51" i="10"/>
  <c r="AA53" i="10"/>
  <c r="AA55" i="10"/>
  <c r="AA57" i="10"/>
  <c r="AA59" i="10"/>
  <c r="Z43" i="10"/>
  <c r="Z45" i="10"/>
  <c r="Z47" i="10"/>
  <c r="Z49" i="10"/>
  <c r="Z51" i="10"/>
  <c r="Z53" i="10"/>
  <c r="Z55" i="10"/>
  <c r="Z57" i="10"/>
  <c r="Z59" i="10"/>
  <c r="Y43" i="10"/>
  <c r="Y45" i="10"/>
  <c r="Y47" i="10"/>
  <c r="Y49" i="10"/>
  <c r="Y51" i="10"/>
  <c r="Y53" i="10"/>
  <c r="Y55" i="10"/>
  <c r="Y57" i="10"/>
  <c r="Y59" i="10"/>
  <c r="X43" i="10"/>
  <c r="X45" i="10"/>
  <c r="X47" i="10"/>
  <c r="X49" i="10"/>
  <c r="X51" i="10"/>
  <c r="X53" i="10"/>
  <c r="X55" i="10"/>
  <c r="X57" i="10"/>
  <c r="X59" i="10"/>
  <c r="W43" i="10"/>
  <c r="W45" i="10"/>
  <c r="W47" i="10"/>
  <c r="W49" i="10"/>
  <c r="W51" i="10"/>
  <c r="W53" i="10"/>
  <c r="W55" i="10"/>
  <c r="W57" i="10"/>
  <c r="W59" i="10"/>
  <c r="V43" i="10"/>
  <c r="V45" i="10"/>
  <c r="V47" i="10"/>
  <c r="V49" i="10"/>
  <c r="V51" i="10"/>
  <c r="V53" i="10"/>
  <c r="V55" i="10"/>
  <c r="V57" i="10"/>
  <c r="V59" i="10"/>
  <c r="U43" i="10"/>
  <c r="U45" i="10"/>
  <c r="U47" i="10"/>
  <c r="U49" i="10"/>
  <c r="U51" i="10"/>
  <c r="U53" i="10"/>
  <c r="U55" i="10"/>
  <c r="U57" i="10"/>
  <c r="U59" i="10"/>
  <c r="T43" i="10"/>
  <c r="T45" i="10"/>
  <c r="T47" i="10"/>
  <c r="T49" i="10"/>
  <c r="T51" i="10"/>
  <c r="T53" i="10"/>
  <c r="T55" i="10"/>
  <c r="T57" i="10"/>
  <c r="T59" i="10"/>
  <c r="S43" i="10"/>
  <c r="S45" i="10"/>
  <c r="S47" i="10"/>
  <c r="S49" i="10"/>
  <c r="S51" i="10"/>
  <c r="S53" i="10"/>
  <c r="S55" i="10"/>
  <c r="S57" i="10"/>
  <c r="S59" i="10"/>
  <c r="R43" i="10"/>
  <c r="R45" i="10"/>
  <c r="R47" i="10"/>
  <c r="R49" i="10"/>
  <c r="R51" i="10"/>
  <c r="R53" i="10"/>
  <c r="R55" i="10"/>
  <c r="R57" i="10"/>
  <c r="R59" i="10"/>
  <c r="Q43" i="10"/>
  <c r="Q45" i="10"/>
  <c r="Q47" i="10"/>
  <c r="Q49" i="10"/>
  <c r="Q51" i="10"/>
  <c r="Q53" i="10"/>
  <c r="Q55" i="10"/>
  <c r="Q57" i="10"/>
  <c r="Q59" i="10"/>
  <c r="P43" i="10"/>
  <c r="P45" i="10"/>
  <c r="P47" i="10"/>
  <c r="P49" i="10"/>
  <c r="P51" i="10"/>
  <c r="P53" i="10"/>
  <c r="P55" i="10"/>
  <c r="P57" i="10"/>
  <c r="P59" i="10"/>
  <c r="O43" i="10"/>
  <c r="O45" i="10"/>
  <c r="O47" i="10"/>
  <c r="O49" i="10"/>
  <c r="O51" i="10"/>
  <c r="O53" i="10"/>
  <c r="O55" i="10"/>
  <c r="O57" i="10"/>
  <c r="O59" i="10"/>
  <c r="N43" i="10"/>
  <c r="N45" i="10"/>
  <c r="N47" i="10"/>
  <c r="N49" i="10"/>
  <c r="N51" i="10"/>
  <c r="N53" i="10"/>
  <c r="N55" i="10"/>
  <c r="N57" i="10"/>
  <c r="N59" i="10"/>
  <c r="M43" i="10"/>
  <c r="M45" i="10"/>
  <c r="M47" i="10"/>
  <c r="M49" i="10"/>
  <c r="M51" i="10"/>
  <c r="M53" i="10"/>
  <c r="M55" i="10"/>
  <c r="M57" i="10"/>
  <c r="M59" i="10"/>
  <c r="L43" i="10"/>
  <c r="L45" i="10"/>
  <c r="L47" i="10"/>
  <c r="L49" i="10"/>
  <c r="L51" i="10"/>
  <c r="L53" i="10"/>
  <c r="L55" i="10"/>
  <c r="L57" i="10"/>
  <c r="L59" i="10"/>
  <c r="K43" i="10"/>
  <c r="K45" i="10"/>
  <c r="K47" i="10"/>
  <c r="K49" i="10"/>
  <c r="K51" i="10"/>
  <c r="K53" i="10"/>
  <c r="K55" i="10"/>
  <c r="K57" i="10"/>
  <c r="K59" i="10"/>
  <c r="J43" i="10"/>
  <c r="J45" i="10"/>
  <c r="J47" i="10"/>
  <c r="J49" i="10"/>
  <c r="J51" i="10"/>
  <c r="J53" i="10"/>
  <c r="J55" i="10"/>
  <c r="J57" i="10"/>
  <c r="J59" i="10"/>
  <c r="I43" i="10"/>
  <c r="I45" i="10"/>
  <c r="I47" i="10"/>
  <c r="I49" i="10"/>
  <c r="I51" i="10"/>
  <c r="I53" i="10"/>
  <c r="I55" i="10"/>
  <c r="I57" i="10"/>
  <c r="I59" i="10"/>
  <c r="H43" i="10"/>
  <c r="H45" i="10"/>
  <c r="H47" i="10"/>
  <c r="H49" i="10"/>
  <c r="H51" i="10"/>
  <c r="H53" i="10"/>
  <c r="H55" i="10"/>
  <c r="H57" i="10"/>
  <c r="H59" i="10"/>
  <c r="G43" i="10"/>
  <c r="G45" i="10"/>
  <c r="G47" i="10"/>
  <c r="G49" i="10"/>
  <c r="G51" i="10"/>
  <c r="G53" i="10"/>
  <c r="G55" i="10"/>
  <c r="G57" i="10"/>
  <c r="G59" i="10"/>
  <c r="F43" i="10"/>
  <c r="F45" i="10"/>
  <c r="F47" i="10"/>
  <c r="F49" i="10"/>
  <c r="F51" i="10"/>
  <c r="F53" i="10"/>
  <c r="F55" i="10"/>
  <c r="F57" i="10"/>
  <c r="F59" i="10"/>
  <c r="E43" i="10"/>
  <c r="E45" i="10"/>
  <c r="E47" i="10"/>
  <c r="E49" i="10"/>
  <c r="E51" i="10"/>
  <c r="E53" i="10"/>
  <c r="E55" i="10"/>
  <c r="E57" i="10"/>
  <c r="E59" i="10"/>
  <c r="AK58" i="10"/>
  <c r="E115" i="10"/>
  <c r="F115" i="10"/>
  <c r="AJ115" i="10"/>
  <c r="G115" i="10"/>
  <c r="H115" i="10"/>
  <c r="I115" i="10"/>
  <c r="J115" i="10"/>
  <c r="K115" i="10"/>
  <c r="L115" i="10"/>
  <c r="M115" i="10"/>
  <c r="N115" i="10"/>
  <c r="O115" i="10"/>
  <c r="P115" i="10"/>
  <c r="Q115" i="10"/>
  <c r="R115" i="10"/>
  <c r="S115" i="10"/>
  <c r="T115" i="10"/>
  <c r="U115" i="10"/>
  <c r="V115" i="10"/>
  <c r="W115" i="10"/>
  <c r="X115" i="10"/>
  <c r="Y115" i="10"/>
  <c r="Z115" i="10"/>
  <c r="AA115" i="10"/>
  <c r="AB115" i="10"/>
  <c r="AC115" i="10"/>
  <c r="AD115" i="10"/>
  <c r="AE115" i="10"/>
  <c r="AF115" i="10"/>
  <c r="AG115" i="10"/>
  <c r="AH115" i="10"/>
  <c r="AI115" i="10"/>
  <c r="AK56" i="10"/>
  <c r="E114" i="10"/>
  <c r="AJ114" i="10"/>
  <c r="F114" i="10"/>
  <c r="G114" i="10"/>
  <c r="H114" i="10"/>
  <c r="I114" i="10"/>
  <c r="J114" i="10"/>
  <c r="K114" i="10"/>
  <c r="L114" i="10"/>
  <c r="M114" i="10"/>
  <c r="N114" i="10"/>
  <c r="O114" i="10"/>
  <c r="P114" i="10"/>
  <c r="Q114" i="10"/>
  <c r="R114" i="10"/>
  <c r="S114" i="10"/>
  <c r="T114" i="10"/>
  <c r="U114" i="10"/>
  <c r="V114" i="10"/>
  <c r="W114" i="10"/>
  <c r="X114" i="10"/>
  <c r="Y114" i="10"/>
  <c r="Z114" i="10"/>
  <c r="AA114" i="10"/>
  <c r="AB114" i="10"/>
  <c r="AC114" i="10"/>
  <c r="AD114" i="10"/>
  <c r="AE114" i="10"/>
  <c r="AF114" i="10"/>
  <c r="AG114" i="10"/>
  <c r="AH114" i="10"/>
  <c r="AI114" i="10"/>
  <c r="AK54" i="10"/>
  <c r="E113" i="10"/>
  <c r="F113" i="10"/>
  <c r="G113" i="10"/>
  <c r="H113" i="10"/>
  <c r="I113" i="10"/>
  <c r="J113" i="10"/>
  <c r="K113" i="10"/>
  <c r="L113" i="10"/>
  <c r="M113" i="10"/>
  <c r="N113" i="10"/>
  <c r="O113" i="10"/>
  <c r="P113" i="10"/>
  <c r="Q113" i="10"/>
  <c r="R113" i="10"/>
  <c r="S113" i="10"/>
  <c r="T113" i="10"/>
  <c r="U113" i="10"/>
  <c r="V113" i="10"/>
  <c r="W113" i="10"/>
  <c r="X113" i="10"/>
  <c r="Y113" i="10"/>
  <c r="Z113" i="10"/>
  <c r="AA113" i="10"/>
  <c r="AB113" i="10"/>
  <c r="AC113" i="10"/>
  <c r="AD113" i="10"/>
  <c r="AE113" i="10"/>
  <c r="AF113" i="10"/>
  <c r="AG113" i="10"/>
  <c r="AH113" i="10"/>
  <c r="AI113" i="10"/>
  <c r="AJ113" i="10"/>
  <c r="AK52" i="10"/>
  <c r="E112" i="10"/>
  <c r="F112" i="10"/>
  <c r="G112" i="10"/>
  <c r="AJ112" i="10"/>
  <c r="H112" i="10"/>
  <c r="I112" i="10"/>
  <c r="J112" i="10"/>
  <c r="K112" i="10"/>
  <c r="L112" i="10"/>
  <c r="M112" i="10"/>
  <c r="N112" i="10"/>
  <c r="O112" i="10"/>
  <c r="P112" i="10"/>
  <c r="Q112" i="10"/>
  <c r="R112" i="10"/>
  <c r="S112" i="10"/>
  <c r="T112" i="10"/>
  <c r="U112" i="10"/>
  <c r="V112" i="10"/>
  <c r="W112" i="10"/>
  <c r="X112" i="10"/>
  <c r="Y112" i="10"/>
  <c r="Z112" i="10"/>
  <c r="AA112" i="10"/>
  <c r="AB112" i="10"/>
  <c r="AC112" i="10"/>
  <c r="AD112" i="10"/>
  <c r="AE112" i="10"/>
  <c r="AF112" i="10"/>
  <c r="AG112" i="10"/>
  <c r="AH112" i="10"/>
  <c r="AI112" i="10"/>
  <c r="AK50" i="10"/>
  <c r="E111" i="10"/>
  <c r="F111" i="10"/>
  <c r="AJ111" i="10"/>
  <c r="G111" i="10"/>
  <c r="H111" i="10"/>
  <c r="I111" i="10"/>
  <c r="J111" i="10"/>
  <c r="K111" i="10"/>
  <c r="L111" i="10"/>
  <c r="M111" i="10"/>
  <c r="N111" i="10"/>
  <c r="O111" i="10"/>
  <c r="P111" i="10"/>
  <c r="Q111" i="10"/>
  <c r="R111" i="10"/>
  <c r="S111" i="10"/>
  <c r="T111" i="10"/>
  <c r="U111" i="10"/>
  <c r="V111" i="10"/>
  <c r="W111" i="10"/>
  <c r="X111" i="10"/>
  <c r="Y111" i="10"/>
  <c r="Z111" i="10"/>
  <c r="AA111" i="10"/>
  <c r="AB111" i="10"/>
  <c r="AC111" i="10"/>
  <c r="AD111" i="10"/>
  <c r="AE111" i="10"/>
  <c r="AF111" i="10"/>
  <c r="AG111" i="10"/>
  <c r="AH111" i="10"/>
  <c r="AI111" i="10"/>
  <c r="AK48" i="10"/>
  <c r="E110" i="10"/>
  <c r="AJ110" i="10"/>
  <c r="F110" i="10"/>
  <c r="G110" i="10"/>
  <c r="H110" i="10"/>
  <c r="I110" i="10"/>
  <c r="J110" i="10"/>
  <c r="K110" i="10"/>
  <c r="L110" i="10"/>
  <c r="M110" i="10"/>
  <c r="N110" i="10"/>
  <c r="O110" i="10"/>
  <c r="P110" i="10"/>
  <c r="Q110" i="10"/>
  <c r="R110" i="10"/>
  <c r="S110" i="10"/>
  <c r="T110" i="10"/>
  <c r="U110" i="10"/>
  <c r="V110" i="10"/>
  <c r="W110" i="10"/>
  <c r="X110" i="10"/>
  <c r="Y110" i="10"/>
  <c r="Z110" i="10"/>
  <c r="AA110" i="10"/>
  <c r="AB110" i="10"/>
  <c r="AC110" i="10"/>
  <c r="AD110" i="10"/>
  <c r="AE110" i="10"/>
  <c r="AF110" i="10"/>
  <c r="AG110" i="10"/>
  <c r="AH110" i="10"/>
  <c r="AI110" i="10"/>
  <c r="AK46" i="10"/>
  <c r="AK61" i="10"/>
  <c r="E109" i="10"/>
  <c r="F109" i="10"/>
  <c r="G109" i="10"/>
  <c r="H109" i="10"/>
  <c r="I109" i="10"/>
  <c r="J109" i="10"/>
  <c r="K109" i="10"/>
  <c r="L109" i="10"/>
  <c r="M109" i="10"/>
  <c r="N109" i="10"/>
  <c r="O109" i="10"/>
  <c r="P109" i="10"/>
  <c r="Q109" i="10"/>
  <c r="R109" i="10"/>
  <c r="S109" i="10"/>
  <c r="T109" i="10"/>
  <c r="U109" i="10"/>
  <c r="V109" i="10"/>
  <c r="W109" i="10"/>
  <c r="X109" i="10"/>
  <c r="Y109" i="10"/>
  <c r="Z109" i="10"/>
  <c r="AA109" i="10"/>
  <c r="AB109" i="10"/>
  <c r="AC109" i="10"/>
  <c r="AD109" i="10"/>
  <c r="AE109" i="10"/>
  <c r="AF109" i="10"/>
  <c r="AG109" i="10"/>
  <c r="AH109" i="10"/>
  <c r="AI109" i="10"/>
  <c r="AJ109" i="10"/>
  <c r="AK44" i="10"/>
  <c r="E108" i="10"/>
  <c r="F108" i="10"/>
  <c r="G108" i="10"/>
  <c r="AJ108" i="10"/>
  <c r="H108" i="10"/>
  <c r="I108" i="10"/>
  <c r="J108" i="10"/>
  <c r="K108" i="10"/>
  <c r="L108" i="10"/>
  <c r="M108" i="10"/>
  <c r="N108" i="10"/>
  <c r="O108" i="10"/>
  <c r="P108" i="10"/>
  <c r="Q108" i="10"/>
  <c r="R108" i="10"/>
  <c r="S108" i="10"/>
  <c r="T108" i="10"/>
  <c r="U108" i="10"/>
  <c r="V108" i="10"/>
  <c r="W108" i="10"/>
  <c r="X108" i="10"/>
  <c r="Y108" i="10"/>
  <c r="Z108" i="10"/>
  <c r="AA108" i="10"/>
  <c r="AB108" i="10"/>
  <c r="AC108" i="10"/>
  <c r="AD108" i="10"/>
  <c r="AE108" i="10"/>
  <c r="AF108" i="10"/>
  <c r="AG108" i="10"/>
  <c r="AH108" i="10"/>
  <c r="AI108" i="10"/>
  <c r="AK42" i="10"/>
  <c r="AI116" i="10"/>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H116" i="10"/>
  <c r="G116" i="10"/>
  <c r="F116" i="10"/>
  <c r="AJ116" i="10"/>
  <c r="E116" i="10"/>
  <c r="D116" i="10"/>
  <c r="D115" i="10"/>
  <c r="D114" i="10"/>
  <c r="D113" i="10"/>
  <c r="D112" i="10"/>
  <c r="D111" i="10"/>
  <c r="D110" i="10"/>
  <c r="D109" i="10"/>
  <c r="D108" i="10"/>
  <c r="AJ42" i="10"/>
  <c r="AJ44" i="10"/>
  <c r="AJ46" i="10"/>
  <c r="AJ48" i="10"/>
  <c r="AJ50" i="10"/>
  <c r="AJ52" i="10"/>
  <c r="AJ54" i="10"/>
  <c r="AJ56" i="10"/>
  <c r="AJ58" i="10"/>
  <c r="B39" i="10"/>
  <c r="B38"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I34" i="10"/>
  <c r="H34" i="10"/>
  <c r="G34" i="10"/>
  <c r="F34" i="10"/>
  <c r="E34"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G32" i="10"/>
  <c r="F32" i="10"/>
  <c r="E32" i="10"/>
  <c r="AJ35" i="10"/>
  <c r="AJ33" i="10"/>
  <c r="AJ31" i="10"/>
  <c r="E104" i="10"/>
  <c r="E103" i="10"/>
  <c r="E102" i="10"/>
  <c r="E101" i="10"/>
  <c r="E100" i="10"/>
  <c r="E99" i="10"/>
  <c r="E98" i="10"/>
  <c r="E97" i="10"/>
  <c r="E96" i="10"/>
  <c r="E95" i="10"/>
  <c r="E94" i="10"/>
  <c r="E93" i="10"/>
  <c r="E92" i="10"/>
  <c r="E91" i="10"/>
  <c r="E90" i="10"/>
  <c r="E89" i="10"/>
  <c r="E88" i="10"/>
  <c r="E87" i="10"/>
  <c r="E86" i="10"/>
  <c r="E85" i="10"/>
  <c r="E84" i="10"/>
  <c r="E83" i="10"/>
  <c r="E82" i="10"/>
  <c r="E81" i="10"/>
  <c r="E27" i="10"/>
  <c r="F27" i="10" s="1"/>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AJ29" i="10"/>
  <c r="AJ25" i="10"/>
  <c r="AH25" i="10"/>
  <c r="U25" i="10"/>
  <c r="Q25" i="10"/>
  <c r="AG23" i="10"/>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AJ35" i="5"/>
  <c r="G36" i="5"/>
  <c r="F36" i="5"/>
  <c r="E36" i="5"/>
  <c r="AI34" i="5"/>
  <c r="AH34" i="5"/>
  <c r="AG34" i="5"/>
  <c r="AF34" i="5"/>
  <c r="AE34" i="5"/>
  <c r="AE39" i="5"/>
  <c r="AD34" i="5"/>
  <c r="AC34" i="5"/>
  <c r="AB34" i="5"/>
  <c r="AA34" i="5"/>
  <c r="Z34" i="5"/>
  <c r="Y34" i="5"/>
  <c r="X34" i="5"/>
  <c r="W34" i="5"/>
  <c r="V34" i="5"/>
  <c r="U34" i="5"/>
  <c r="T34" i="5"/>
  <c r="S34" i="5"/>
  <c r="R34" i="5"/>
  <c r="Q34" i="5"/>
  <c r="P34" i="5"/>
  <c r="O34" i="5"/>
  <c r="N34" i="5"/>
  <c r="M34" i="5"/>
  <c r="L34" i="5"/>
  <c r="K34" i="5"/>
  <c r="J34" i="5"/>
  <c r="I34" i="5"/>
  <c r="H34" i="5"/>
  <c r="G34" i="5"/>
  <c r="AJ33" i="5"/>
  <c r="F34" i="5"/>
  <c r="E34" i="5"/>
  <c r="AI32" i="5"/>
  <c r="AH32" i="5"/>
  <c r="AG32" i="5"/>
  <c r="AF32" i="5"/>
  <c r="AE32" i="5"/>
  <c r="AD32" i="5"/>
  <c r="AC32" i="5"/>
  <c r="AB32" i="5"/>
  <c r="AA32" i="5"/>
  <c r="Z32" i="5"/>
  <c r="Y32" i="5"/>
  <c r="X32" i="5"/>
  <c r="W32" i="5"/>
  <c r="V32" i="5"/>
  <c r="V39" i="5"/>
  <c r="U32" i="5"/>
  <c r="T32" i="5"/>
  <c r="S32" i="5"/>
  <c r="R32" i="5"/>
  <c r="R39" i="5"/>
  <c r="Q32" i="5"/>
  <c r="P32" i="5"/>
  <c r="O32" i="5"/>
  <c r="N32" i="5"/>
  <c r="N39" i="5"/>
  <c r="M32" i="5"/>
  <c r="L32" i="5"/>
  <c r="K32" i="5"/>
  <c r="J32" i="5"/>
  <c r="J39" i="5"/>
  <c r="I32" i="5"/>
  <c r="H32" i="5"/>
  <c r="G32" i="5"/>
  <c r="F32" i="5"/>
  <c r="E32"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AI28" i="5"/>
  <c r="AH28" i="5"/>
  <c r="AG28" i="5"/>
  <c r="AF28" i="5"/>
  <c r="AE28" i="5"/>
  <c r="AC28" i="5"/>
  <c r="AB28" i="5"/>
  <c r="AA28" i="5"/>
  <c r="AA39" i="5"/>
  <c r="Z28" i="5"/>
  <c r="Y28" i="5"/>
  <c r="X28" i="5"/>
  <c r="W28" i="5"/>
  <c r="W39" i="5"/>
  <c r="V28" i="5"/>
  <c r="U28" i="5"/>
  <c r="T28" i="5"/>
  <c r="S28" i="5"/>
  <c r="R28" i="5"/>
  <c r="Q28" i="5"/>
  <c r="P28" i="5"/>
  <c r="O28" i="5"/>
  <c r="O39" i="5"/>
  <c r="N28" i="5"/>
  <c r="M28" i="5"/>
  <c r="L28" i="5"/>
  <c r="K28" i="5"/>
  <c r="K39" i="5"/>
  <c r="J28" i="5"/>
  <c r="I28" i="5"/>
  <c r="H28" i="5"/>
  <c r="G28" i="5"/>
  <c r="AJ27" i="5"/>
  <c r="F28" i="5"/>
  <c r="E28" i="5"/>
  <c r="AI26" i="5"/>
  <c r="AH26" i="5"/>
  <c r="AH39" i="5"/>
  <c r="AG26" i="5"/>
  <c r="AF26" i="5"/>
  <c r="AE26" i="5"/>
  <c r="AD26" i="5"/>
  <c r="AD39" i="5"/>
  <c r="AC26" i="5"/>
  <c r="AB26" i="5"/>
  <c r="AA26" i="5"/>
  <c r="Z26" i="5"/>
  <c r="Z39" i="5"/>
  <c r="Y26" i="5"/>
  <c r="X26" i="5"/>
  <c r="V26" i="5"/>
  <c r="U26" i="5"/>
  <c r="T26" i="5"/>
  <c r="S26" i="5"/>
  <c r="R26" i="5"/>
  <c r="Q26" i="5"/>
  <c r="P26" i="5"/>
  <c r="O26" i="5"/>
  <c r="N26" i="5"/>
  <c r="M26" i="5"/>
  <c r="L26" i="5"/>
  <c r="K26" i="5"/>
  <c r="J26" i="5"/>
  <c r="I26" i="5"/>
  <c r="H26" i="5"/>
  <c r="G26" i="5"/>
  <c r="F26" i="5"/>
  <c r="E26" i="5"/>
  <c r="AJ25" i="5"/>
  <c r="AI24" i="5"/>
  <c r="AH24" i="5"/>
  <c r="AG24" i="5"/>
  <c r="AF24" i="5"/>
  <c r="AF39" i="5"/>
  <c r="AE24" i="5"/>
  <c r="AD24" i="5"/>
  <c r="AC24" i="5"/>
  <c r="AB24" i="5"/>
  <c r="AB39" i="5"/>
  <c r="AA24" i="5"/>
  <c r="Z24" i="5"/>
  <c r="Y24" i="5"/>
  <c r="X24" i="5"/>
  <c r="X39" i="5"/>
  <c r="W24" i="5"/>
  <c r="V24" i="5"/>
  <c r="U24" i="5"/>
  <c r="T24" i="5"/>
  <c r="T39" i="5"/>
  <c r="S24" i="5"/>
  <c r="R24" i="5"/>
  <c r="Q24" i="5"/>
  <c r="P24" i="5"/>
  <c r="P39" i="5"/>
  <c r="O24" i="5"/>
  <c r="N24" i="5"/>
  <c r="M24" i="5"/>
  <c r="L24" i="5"/>
  <c r="L39" i="5"/>
  <c r="K24" i="5"/>
  <c r="J24" i="5"/>
  <c r="I24" i="5"/>
  <c r="H24" i="5"/>
  <c r="H39" i="5"/>
  <c r="G24" i="5"/>
  <c r="F24" i="5"/>
  <c r="E24" i="5"/>
  <c r="AI39" i="5"/>
  <c r="S39" i="5"/>
  <c r="AK35" i="5"/>
  <c r="AK8" i="5"/>
  <c r="AJ8" i="5"/>
  <c r="AJ10" i="5"/>
  <c r="AK10" i="5"/>
  <c r="AJ12" i="5"/>
  <c r="AK12" i="5"/>
  <c r="AJ14" i="5"/>
  <c r="AK14" i="5"/>
  <c r="AJ21" i="5"/>
  <c r="AK21" i="5"/>
  <c r="AK23" i="5"/>
  <c r="AK40" i="5"/>
  <c r="AK25" i="5"/>
  <c r="AK27" i="5"/>
  <c r="AK29" i="5"/>
  <c r="AK31" i="5"/>
  <c r="AK33" i="5"/>
  <c r="G39" i="5"/>
  <c r="E39" i="5"/>
  <c r="I39" i="5"/>
  <c r="M39" i="5"/>
  <c r="Q39" i="5"/>
  <c r="U39" i="5"/>
  <c r="Y39" i="5"/>
  <c r="AC39" i="5"/>
  <c r="AG39" i="5"/>
  <c r="AJ61" i="10"/>
  <c r="AJ23" i="5"/>
  <c r="AJ29" i="5"/>
  <c r="AJ40" i="5"/>
  <c r="AJ44" i="5"/>
  <c r="F39" i="5"/>
  <c r="AJ31" i="5"/>
  <c r="E40" i="10"/>
  <c r="F40" i="10" s="1"/>
  <c r="E107" i="10"/>
  <c r="E60" i="10"/>
  <c r="E41" i="10" l="1"/>
  <c r="F107" i="10"/>
  <c r="F60" i="10"/>
  <c r="F41" i="10"/>
  <c r="G40" i="10"/>
  <c r="G107" i="10"/>
  <c r="G27" i="10"/>
  <c r="F28" i="10"/>
  <c r="AL39" i="10"/>
  <c r="AJ63" i="10"/>
  <c r="AJ65" i="10" s="1"/>
  <c r="E28" i="10"/>
  <c r="H107" i="10" l="1"/>
  <c r="G60" i="10"/>
  <c r="H40" i="10"/>
  <c r="G41" i="10"/>
  <c r="G28" i="10"/>
  <c r="H27" i="10"/>
  <c r="I107" i="10" l="1"/>
  <c r="I40" i="10"/>
  <c r="H60" i="10"/>
  <c r="H41" i="10"/>
  <c r="H28" i="10"/>
  <c r="I27" i="10"/>
  <c r="I60" i="10" l="1"/>
  <c r="I41" i="10"/>
  <c r="J107" i="10"/>
  <c r="J40" i="10"/>
  <c r="J27" i="10"/>
  <c r="I28" i="10"/>
  <c r="J60" i="10" l="1"/>
  <c r="K107" i="10"/>
  <c r="K40" i="10"/>
  <c r="J41" i="10"/>
  <c r="K27" i="10"/>
  <c r="J28" i="10"/>
  <c r="L107" i="10" l="1"/>
  <c r="K41" i="10"/>
  <c r="L40" i="10"/>
  <c r="K60" i="10"/>
  <c r="L27" i="10"/>
  <c r="K28" i="10"/>
  <c r="L60" i="10" l="1"/>
  <c r="M40" i="10"/>
  <c r="M107" i="10"/>
  <c r="L41" i="10"/>
  <c r="L28" i="10"/>
  <c r="M27" i="10"/>
  <c r="N40" i="10" l="1"/>
  <c r="N107" i="10"/>
  <c r="M60" i="10"/>
  <c r="M41" i="10"/>
  <c r="N27" i="10"/>
  <c r="M28" i="10"/>
  <c r="O107" i="10" l="1"/>
  <c r="O40" i="10"/>
  <c r="N60" i="10"/>
  <c r="N41" i="10"/>
  <c r="O27" i="10"/>
  <c r="N28" i="10"/>
  <c r="P107" i="10" l="1"/>
  <c r="O60" i="10"/>
  <c r="P40" i="10"/>
  <c r="O41" i="10"/>
  <c r="P27" i="10"/>
  <c r="O28" i="10"/>
  <c r="Q107" i="10" l="1"/>
  <c r="P41" i="10"/>
  <c r="P60" i="10"/>
  <c r="Q40" i="10"/>
  <c r="P28" i="10"/>
  <c r="Q27" i="10"/>
  <c r="Q41" i="10" l="1"/>
  <c r="Q60" i="10"/>
  <c r="R40" i="10"/>
  <c r="R107" i="10"/>
  <c r="R27" i="10"/>
  <c r="Q28" i="10"/>
  <c r="R41" i="10" l="1"/>
  <c r="S40" i="10"/>
  <c r="R60" i="10"/>
  <c r="S107" i="10"/>
  <c r="S27" i="10"/>
  <c r="R28" i="10"/>
  <c r="T107" i="10" l="1"/>
  <c r="T40" i="10"/>
  <c r="S41" i="10"/>
  <c r="S60" i="10"/>
  <c r="T27" i="10"/>
  <c r="S28" i="10"/>
  <c r="T60" i="10" l="1"/>
  <c r="U107" i="10"/>
  <c r="T41" i="10"/>
  <c r="U40" i="10"/>
  <c r="T28" i="10"/>
  <c r="U27" i="10"/>
  <c r="U41" i="10" l="1"/>
  <c r="V107" i="10"/>
  <c r="U60" i="10"/>
  <c r="V40" i="10"/>
  <c r="V27" i="10"/>
  <c r="U28" i="10"/>
  <c r="V41" i="10" l="1"/>
  <c r="W40" i="10"/>
  <c r="W107" i="10"/>
  <c r="V60" i="10"/>
  <c r="W27" i="10"/>
  <c r="V28" i="10"/>
  <c r="X107" i="10" l="1"/>
  <c r="W41" i="10"/>
  <c r="W60" i="10"/>
  <c r="X40" i="10"/>
  <c r="W28" i="10"/>
  <c r="X27" i="10"/>
  <c r="X60" i="10" l="1"/>
  <c r="Y40" i="10"/>
  <c r="Y107" i="10"/>
  <c r="X41" i="10"/>
  <c r="X28" i="10"/>
  <c r="Y27" i="10"/>
  <c r="Y41" i="10" l="1"/>
  <c r="Z107" i="10"/>
  <c r="Z40" i="10"/>
  <c r="Y60" i="10"/>
  <c r="Z27" i="10"/>
  <c r="Y28" i="10"/>
  <c r="Z41" i="10" l="1"/>
  <c r="AA40" i="10"/>
  <c r="Z60" i="10"/>
  <c r="AA107" i="10"/>
  <c r="AA27" i="10"/>
  <c r="Z28" i="10"/>
  <c r="AA41" i="10" l="1"/>
  <c r="AA60" i="10"/>
  <c r="AB107" i="10"/>
  <c r="AB40" i="10"/>
  <c r="AB27" i="10"/>
  <c r="AA28" i="10"/>
  <c r="AC107" i="10" l="1"/>
  <c r="AB41" i="10"/>
  <c r="AC40" i="10"/>
  <c r="AB60" i="10"/>
  <c r="AB28" i="10"/>
  <c r="AC27" i="10"/>
  <c r="AC41" i="10" l="1"/>
  <c r="AD107" i="10"/>
  <c r="AC60" i="10"/>
  <c r="AD40" i="10"/>
  <c r="AD27" i="10"/>
  <c r="AC28" i="10"/>
  <c r="AD41" i="10" l="1"/>
  <c r="AE40" i="10"/>
  <c r="AE107" i="10"/>
  <c r="AD60" i="10"/>
  <c r="AE27" i="10"/>
  <c r="AD28" i="10"/>
  <c r="AF107" i="10" l="1"/>
  <c r="AE41" i="10"/>
  <c r="AF40" i="10"/>
  <c r="AE60" i="10"/>
  <c r="AF27" i="10"/>
  <c r="AE28" i="10"/>
  <c r="AF41" i="10" l="1"/>
  <c r="AG40" i="10"/>
  <c r="AG107" i="10"/>
  <c r="AF60" i="10"/>
  <c r="AF28" i="10"/>
  <c r="AG27" i="10"/>
  <c r="AG41" i="10" l="1"/>
  <c r="AH107" i="10"/>
  <c r="AH40" i="10"/>
  <c r="AG60" i="10"/>
  <c r="AH27" i="10"/>
  <c r="AG28" i="10"/>
  <c r="AI107" i="10" l="1"/>
  <c r="AH60" i="10"/>
  <c r="AI40" i="10"/>
  <c r="AH41" i="10"/>
  <c r="AI27" i="10"/>
  <c r="AI28" i="10" s="1"/>
  <c r="AH28" i="10"/>
  <c r="AI60" i="10" l="1"/>
  <c r="AI41" i="10"/>
</calcChain>
</file>

<file path=xl/sharedStrings.xml><?xml version="1.0" encoding="utf-8"?>
<sst xmlns="http://schemas.openxmlformats.org/spreadsheetml/2006/main" count="589" uniqueCount="154">
  <si>
    <t>金</t>
    <rPh sb="0" eb="1">
      <t>キン</t>
    </rPh>
    <phoneticPr fontId="2"/>
  </si>
  <si>
    <t>土</t>
  </si>
  <si>
    <t>日</t>
  </si>
  <si>
    <t>月</t>
  </si>
  <si>
    <t>水</t>
  </si>
  <si>
    <t>木</t>
  </si>
  <si>
    <t>看護師</t>
    <rPh sb="0" eb="3">
      <t>カンゴシ</t>
    </rPh>
    <phoneticPr fontId="2"/>
  </si>
  <si>
    <t>日</t>
    <rPh sb="0" eb="1">
      <t>ニチ</t>
    </rPh>
    <phoneticPr fontId="2"/>
  </si>
  <si>
    <t>サービス種類</t>
    <rPh sb="4" eb="5">
      <t>タネ</t>
    </rPh>
    <rPh sb="5" eb="6">
      <t>タグイ</t>
    </rPh>
    <phoneticPr fontId="2"/>
  </si>
  <si>
    <t>事 業 所 名</t>
    <phoneticPr fontId="2"/>
  </si>
  <si>
    <t>（（介護予防）認知症対応型通所介護　　　　　）</t>
    <phoneticPr fontId="2"/>
  </si>
  <si>
    <t xml:space="preserve"> サービス提供日   月 ・ 火 ・ 水 ・ 木 ・ 金 ・ 土 ・ 日</t>
    <rPh sb="5" eb="7">
      <t>テイキョウ</t>
    </rPh>
    <rPh sb="7" eb="8">
      <t>ヒ</t>
    </rPh>
    <rPh sb="11" eb="12">
      <t>ツキ</t>
    </rPh>
    <rPh sb="15" eb="16">
      <t>ヒ</t>
    </rPh>
    <rPh sb="19" eb="20">
      <t>ミズ</t>
    </rPh>
    <rPh sb="23" eb="24">
      <t>キ</t>
    </rPh>
    <rPh sb="27" eb="28">
      <t>キン</t>
    </rPh>
    <rPh sb="31" eb="32">
      <t>ツチ</t>
    </rPh>
    <rPh sb="35" eb="36">
      <t>ヒ</t>
    </rPh>
    <phoneticPr fontId="2"/>
  </si>
  <si>
    <t>金</t>
  </si>
  <si>
    <t>夜</t>
  </si>
  <si>
    <t>明</t>
  </si>
  <si>
    <t>(A)</t>
  </si>
  <si>
    <t>職種</t>
    <rPh sb="0" eb="2">
      <t>ショクシュ</t>
    </rPh>
    <phoneticPr fontId="2"/>
  </si>
  <si>
    <t>勤務
形態</t>
    <rPh sb="0" eb="2">
      <t>キンム</t>
    </rPh>
    <rPh sb="3" eb="5">
      <t>ケイタイ</t>
    </rPh>
    <phoneticPr fontId="2"/>
  </si>
  <si>
    <t>氏　　　名</t>
    <rPh sb="0" eb="1">
      <t>シ</t>
    </rPh>
    <rPh sb="4" eb="5">
      <t>メイ</t>
    </rPh>
    <phoneticPr fontId="2"/>
  </si>
  <si>
    <t>日中の
勤務時間合計</t>
    <rPh sb="0" eb="2">
      <t>ニッチュウ</t>
    </rPh>
    <rPh sb="4" eb="6">
      <t>キンム</t>
    </rPh>
    <rPh sb="6" eb="8">
      <t>ジカン</t>
    </rPh>
    <rPh sb="8" eb="10">
      <t>ゴウケイ</t>
    </rPh>
    <phoneticPr fontId="2"/>
  </si>
  <si>
    <t>夜間等の勤務時間合計</t>
    <rPh sb="0" eb="2">
      <t>ヤカン</t>
    </rPh>
    <rPh sb="2" eb="3">
      <t>トウ</t>
    </rPh>
    <rPh sb="4" eb="6">
      <t>キンム</t>
    </rPh>
    <rPh sb="6" eb="8">
      <t>ジカン</t>
    </rPh>
    <rPh sb="8" eb="10">
      <t>ゴウケイ</t>
    </rPh>
    <phoneticPr fontId="2"/>
  </si>
  <si>
    <t>資　　格　　等</t>
    <rPh sb="0" eb="1">
      <t>シ</t>
    </rPh>
    <rPh sb="3" eb="4">
      <t>カク</t>
    </rPh>
    <rPh sb="6" eb="7">
      <t>トウ</t>
    </rPh>
    <phoneticPr fontId="2"/>
  </si>
  <si>
    <t>月</t>
    <rPh sb="0" eb="1">
      <t>ツキ</t>
    </rPh>
    <phoneticPr fontId="2"/>
  </si>
  <si>
    <t>火</t>
    <rPh sb="0" eb="1">
      <t>ヒ</t>
    </rPh>
    <phoneticPr fontId="2"/>
  </si>
  <si>
    <t>水</t>
    <rPh sb="0" eb="1">
      <t>ミズ</t>
    </rPh>
    <phoneticPr fontId="2"/>
  </si>
  <si>
    <t>木</t>
    <rPh sb="0" eb="1">
      <t>キ</t>
    </rPh>
    <phoneticPr fontId="2"/>
  </si>
  <si>
    <t>土</t>
    <rPh sb="0" eb="1">
      <t>ツチ</t>
    </rPh>
    <phoneticPr fontId="2"/>
  </si>
  <si>
    <t>B</t>
    <phoneticPr fontId="2"/>
  </si>
  <si>
    <t>広域　太郎</t>
    <rPh sb="0" eb="2">
      <t>コウイキ</t>
    </rPh>
    <rPh sb="3" eb="5">
      <t>タロウ</t>
    </rPh>
    <phoneticPr fontId="2"/>
  </si>
  <si>
    <t>②</t>
    <phoneticPr fontId="2"/>
  </si>
  <si>
    <t>計画作成
担 当 者</t>
    <rPh sb="0" eb="2">
      <t>ケイカク</t>
    </rPh>
    <rPh sb="2" eb="4">
      <t>サクセイ</t>
    </rPh>
    <rPh sb="5" eb="6">
      <t>タン</t>
    </rPh>
    <rPh sb="7" eb="8">
      <t>トウ</t>
    </rPh>
    <rPh sb="9" eb="10">
      <t>シャ</t>
    </rPh>
    <phoneticPr fontId="2"/>
  </si>
  <si>
    <t>福岡　次郎</t>
    <rPh sb="0" eb="2">
      <t>フクオカ</t>
    </rPh>
    <rPh sb="3" eb="5">
      <t>ジロウ</t>
    </rPh>
    <phoneticPr fontId="2"/>
  </si>
  <si>
    <t>①</t>
    <phoneticPr fontId="2"/>
  </si>
  <si>
    <t>③</t>
    <phoneticPr fontId="2"/>
  </si>
  <si>
    <t>介護支援専門員</t>
    <rPh sb="0" eb="7">
      <t>カ</t>
    </rPh>
    <phoneticPr fontId="2"/>
  </si>
  <si>
    <t>看護職</t>
    <rPh sb="0" eb="3">
      <t>カンゴショク</t>
    </rPh>
    <phoneticPr fontId="2"/>
  </si>
  <si>
    <t>―</t>
    <phoneticPr fontId="2"/>
  </si>
  <si>
    <t>介護　花子</t>
    <rPh sb="0" eb="2">
      <t>カイゴ</t>
    </rPh>
    <rPh sb="3" eb="5">
      <t>ハナコ</t>
    </rPh>
    <phoneticPr fontId="2"/>
  </si>
  <si>
    <t>ヘルパー1級</t>
    <rPh sb="5" eb="6">
      <t>キュウ</t>
    </rPh>
    <phoneticPr fontId="2"/>
  </si>
  <si>
    <t>B</t>
    <phoneticPr fontId="2"/>
  </si>
  <si>
    <t>Ａ</t>
    <phoneticPr fontId="2"/>
  </si>
  <si>
    <t>③</t>
    <phoneticPr fontId="2"/>
  </si>
  <si>
    <t>①</t>
    <phoneticPr fontId="2"/>
  </si>
  <si>
    <t>②</t>
    <phoneticPr fontId="2"/>
  </si>
  <si>
    <t>Ａ</t>
    <phoneticPr fontId="2"/>
  </si>
  <si>
    <t>○○　○○</t>
    <phoneticPr fontId="2"/>
  </si>
  <si>
    <t>①</t>
    <phoneticPr fontId="2"/>
  </si>
  <si>
    <t>③</t>
    <phoneticPr fontId="2"/>
  </si>
  <si>
    <t>有</t>
    <rPh sb="0" eb="1">
      <t>ユウ</t>
    </rPh>
    <phoneticPr fontId="2"/>
  </si>
  <si>
    <t>③</t>
    <phoneticPr fontId="2"/>
  </si>
  <si>
    <t>介護福祉士</t>
    <rPh sb="0" eb="2">
      <t>カイゴ</t>
    </rPh>
    <rPh sb="2" eb="4">
      <t>フクシ</t>
    </rPh>
    <rPh sb="4" eb="5">
      <t>シ</t>
    </rPh>
    <phoneticPr fontId="2"/>
  </si>
  <si>
    <t>○○　○○</t>
    <phoneticPr fontId="2"/>
  </si>
  <si>
    <t>③</t>
    <phoneticPr fontId="2"/>
  </si>
  <si>
    <t>①</t>
    <phoneticPr fontId="2"/>
  </si>
  <si>
    <t>②</t>
    <phoneticPr fontId="2"/>
  </si>
  <si>
    <t>研</t>
    <rPh sb="0" eb="1">
      <t>ケン</t>
    </rPh>
    <phoneticPr fontId="2"/>
  </si>
  <si>
    <t>Ａ</t>
    <phoneticPr fontId="2"/>
  </si>
  <si>
    <t>○○　○○</t>
    <phoneticPr fontId="2"/>
  </si>
  <si>
    <t>ヘルパー2級</t>
    <phoneticPr fontId="2"/>
  </si>
  <si>
    <t>Ｃ</t>
    <phoneticPr fontId="2"/>
  </si>
  <si>
    <t>○○　○○</t>
    <phoneticPr fontId="2"/>
  </si>
  <si>
    <t>②</t>
    <phoneticPr fontId="2"/>
  </si>
  <si>
    <t>ヘルパー2級</t>
    <phoneticPr fontId="2"/>
  </si>
  <si>
    <t>①</t>
    <phoneticPr fontId="2"/>
  </si>
  <si>
    <t>夜間及び深夜以外（日中）の勤務時間数</t>
    <rPh sb="0" eb="2">
      <t>ヤカン</t>
    </rPh>
    <rPh sb="2" eb="3">
      <t>オヨ</t>
    </rPh>
    <rPh sb="4" eb="6">
      <t>シンヤ</t>
    </rPh>
    <rPh sb="6" eb="8">
      <t>イガイ</t>
    </rPh>
    <rPh sb="9" eb="11">
      <t>ニッチュウ</t>
    </rPh>
    <rPh sb="13" eb="15">
      <t>キンム</t>
    </rPh>
    <rPh sb="15" eb="18">
      <t>ジカンスウ</t>
    </rPh>
    <phoneticPr fontId="2"/>
  </si>
  <si>
    <t>(B)</t>
    <phoneticPr fontId="2"/>
  </si>
  <si>
    <t>常　勤　換　算　後　の　人　数</t>
    <rPh sb="0" eb="1">
      <t>ツネ</t>
    </rPh>
    <rPh sb="2" eb="3">
      <t>ツトム</t>
    </rPh>
    <rPh sb="4" eb="5">
      <t>カン</t>
    </rPh>
    <rPh sb="6" eb="7">
      <t>ザン</t>
    </rPh>
    <rPh sb="8" eb="9">
      <t>ゴ</t>
    </rPh>
    <rPh sb="12" eb="13">
      <t>ジン</t>
    </rPh>
    <rPh sb="14" eb="15">
      <t>カズ</t>
    </rPh>
    <phoneticPr fontId="2"/>
  </si>
  <si>
    <t>(A/B)</t>
    <phoneticPr fontId="2"/>
  </si>
  <si>
    <t>備考</t>
    <rPh sb="0" eb="2">
      <t>ビコウ</t>
    </rPh>
    <phoneticPr fontId="2"/>
  </si>
  <si>
    <t>１　＊欄には、当該月の曜日を記入してください。</t>
    <rPh sb="3" eb="4">
      <t>ラン</t>
    </rPh>
    <rPh sb="7" eb="9">
      <t>トウガイ</t>
    </rPh>
    <rPh sb="9" eb="10">
      <t>ツキ</t>
    </rPh>
    <rPh sb="11" eb="13">
      <t>ヨウビ</t>
    </rPh>
    <rPh sb="14" eb="16">
      <t>キニュウ</t>
    </rPh>
    <phoneticPr fontId="2"/>
  </si>
  <si>
    <t>２　職種ごとに下記の勤務形態の区分の順にまとめて記入してください。
　　勤務形態の区分　Ａ：常勤で専従　Ｂ：常勤で兼務　Ｃ：常勤以外で専従　Ｄ：常勤以外で兼務</t>
    <rPh sb="2" eb="4">
      <t>ショクシュ</t>
    </rPh>
    <rPh sb="7" eb="9">
      <t>カキ</t>
    </rPh>
    <rPh sb="10" eb="12">
      <t>キンム</t>
    </rPh>
    <rPh sb="12" eb="14">
      <t>ケイタイ</t>
    </rPh>
    <rPh sb="15" eb="17">
      <t>クブン</t>
    </rPh>
    <rPh sb="18" eb="19">
      <t>ジュン</t>
    </rPh>
    <rPh sb="36" eb="38">
      <t>キンム</t>
    </rPh>
    <rPh sb="38" eb="40">
      <t>ケイタイ</t>
    </rPh>
    <rPh sb="41" eb="43">
      <t>クブン</t>
    </rPh>
    <rPh sb="46" eb="48">
      <t>ジョウキン</t>
    </rPh>
    <rPh sb="49" eb="51">
      <t>センジュウ</t>
    </rPh>
    <rPh sb="54" eb="56">
      <t>ジョウキン</t>
    </rPh>
    <rPh sb="57" eb="59">
      <t>ケンム</t>
    </rPh>
    <rPh sb="62" eb="64">
      <t>ジョウキン</t>
    </rPh>
    <rPh sb="64" eb="66">
      <t>イガイ</t>
    </rPh>
    <rPh sb="67" eb="69">
      <t>センジュウ</t>
    </rPh>
    <rPh sb="72" eb="74">
      <t>ジョウキン</t>
    </rPh>
    <rPh sb="74" eb="76">
      <t>イガイ</t>
    </rPh>
    <rPh sb="77" eb="79">
      <t>ケンム</t>
    </rPh>
    <phoneticPr fontId="2"/>
  </si>
  <si>
    <t>４　勤務時間記入欄の下段には、夜間以外（日中）における勤務時間数を記入してください。
　　（記入例１－勤務時間 ①  ７：００～１６：００で、夜間以外（日中）の時間帯を６：００～２１：００と定めている場合・８）
　　（記入例２－勤務時間 夜１７：００～２４：００で、夜間以外（日中）の時間帯を６：００～２１：００と定めている場合・４）</t>
    <rPh sb="2" eb="4">
      <t>キンム</t>
    </rPh>
    <rPh sb="4" eb="6">
      <t>ジカン</t>
    </rPh>
    <rPh sb="8" eb="9">
      <t>ラン</t>
    </rPh>
    <rPh sb="10" eb="12">
      <t>ゲダン</t>
    </rPh>
    <rPh sb="29" eb="32">
      <t>ジカンスウ</t>
    </rPh>
    <rPh sb="48" eb="49">
      <t>レイ</t>
    </rPh>
    <rPh sb="51" eb="53">
      <t>キンム</t>
    </rPh>
    <rPh sb="53" eb="55">
      <t>ジカン</t>
    </rPh>
    <rPh sb="71" eb="73">
      <t>ヤカン</t>
    </rPh>
    <rPh sb="73" eb="75">
      <t>イガイ</t>
    </rPh>
    <rPh sb="76" eb="78">
      <t>ニッチュウ</t>
    </rPh>
    <rPh sb="80" eb="83">
      <t>ジカンタイ</t>
    </rPh>
    <rPh sb="95" eb="96">
      <t>サダ</t>
    </rPh>
    <rPh sb="100" eb="102">
      <t>バアイ</t>
    </rPh>
    <rPh sb="111" eb="112">
      <t>レイ</t>
    </rPh>
    <rPh sb="119" eb="120">
      <t>ヨル</t>
    </rPh>
    <phoneticPr fontId="2"/>
  </si>
  <si>
    <t>共用型</t>
    <rPh sb="0" eb="2">
      <t>キョウヨウ</t>
    </rPh>
    <rPh sb="2" eb="3">
      <t>ガタ</t>
    </rPh>
    <phoneticPr fontId="2"/>
  </si>
  <si>
    <t>サービス提供時間</t>
    <rPh sb="4" eb="6">
      <t>テイキョウ</t>
    </rPh>
    <rPh sb="6" eb="8">
      <t>ジカン</t>
    </rPh>
    <phoneticPr fontId="2"/>
  </si>
  <si>
    <t>利用定員数</t>
    <rPh sb="0" eb="2">
      <t>リヨウ</t>
    </rPh>
    <rPh sb="2" eb="4">
      <t>テイイン</t>
    </rPh>
    <rPh sb="4" eb="5">
      <t>スウ</t>
    </rPh>
    <phoneticPr fontId="2"/>
  </si>
  <si>
    <t>ﾃﾞｲｻｰﾋﾞｽ
管理者</t>
    <rPh sb="9" eb="12">
      <t>カンリシャ</t>
    </rPh>
    <phoneticPr fontId="2"/>
  </si>
  <si>
    <t>B</t>
    <phoneticPr fontId="2"/>
  </si>
  <si>
    <t>○夜間及び深夜以外（日中）の時間帯（　　6　：　00　～　21　：　00　　）　　　　　　　　</t>
    <rPh sb="14" eb="17">
      <t>ジカンタイ</t>
    </rPh>
    <phoneticPr fontId="2"/>
  </si>
  <si>
    <t>③</t>
    <phoneticPr fontId="2"/>
  </si>
  <si>
    <t>①</t>
    <phoneticPr fontId="2"/>
  </si>
  <si>
    <t>②</t>
    <phoneticPr fontId="2"/>
  </si>
  <si>
    <t>③</t>
    <phoneticPr fontId="2"/>
  </si>
  <si>
    <t>①</t>
    <phoneticPr fontId="2"/>
  </si>
  <si>
    <t>③</t>
    <phoneticPr fontId="2"/>
  </si>
  <si>
    <t>（（介護予防）認知症対応型通所介護　　　　　）</t>
    <phoneticPr fontId="2"/>
  </si>
  <si>
    <t>介護従業者</t>
    <rPh sb="0" eb="2">
      <t>カイゴ</t>
    </rPh>
    <rPh sb="2" eb="5">
      <t>ジュウギョウシャ</t>
    </rPh>
    <phoneticPr fontId="2"/>
  </si>
  <si>
    <t>○常勤の従業員が勤務すべき勤務時間数　　１日（　8　）時間、１週間（40）時間　当該月（177）時間</t>
    <rPh sb="4" eb="7">
      <t>ジュウギョウイン</t>
    </rPh>
    <phoneticPr fontId="2"/>
  </si>
  <si>
    <t>７　当該事業所に係る組織体制図を添付してください。</t>
    <rPh sb="2" eb="4">
      <t>トウガイ</t>
    </rPh>
    <rPh sb="4" eb="7">
      <t>ジギョウショ</t>
    </rPh>
    <rPh sb="8" eb="9">
      <t>カカ</t>
    </rPh>
    <rPh sb="10" eb="12">
      <t>ソシキ</t>
    </rPh>
    <rPh sb="12" eb="14">
      <t>タイセイ</t>
    </rPh>
    <rPh sb="14" eb="15">
      <t>ズ</t>
    </rPh>
    <rPh sb="16" eb="18">
      <t>テンプ</t>
    </rPh>
    <phoneticPr fontId="2"/>
  </si>
  <si>
    <t>８　各事業所において使用している勤務割表等（既に事業を実施しているときは直近月の実績）により、職種、勤務形態、氏名及び当該業務の勤務時間等が確認できる場合は、その書類を
　　もって添付書類として差し支えありません。</t>
    <rPh sb="2" eb="3">
      <t>カク</t>
    </rPh>
    <rPh sb="3" eb="6">
      <t>ジギョウショ</t>
    </rPh>
    <rPh sb="10" eb="12">
      <t>シヨウ</t>
    </rPh>
    <rPh sb="16" eb="18">
      <t>キンム</t>
    </rPh>
    <rPh sb="18" eb="19">
      <t>ワ</t>
    </rPh>
    <rPh sb="19" eb="20">
      <t>ヒョウ</t>
    </rPh>
    <rPh sb="20" eb="21">
      <t>トウ</t>
    </rPh>
    <rPh sb="22" eb="23">
      <t>スデ</t>
    </rPh>
    <rPh sb="24" eb="26">
      <t>ジギョウ</t>
    </rPh>
    <rPh sb="27" eb="29">
      <t>ジッシ</t>
    </rPh>
    <rPh sb="36" eb="38">
      <t>チョッキン</t>
    </rPh>
    <rPh sb="38" eb="39">
      <t>ツキ</t>
    </rPh>
    <rPh sb="40" eb="42">
      <t>ジッセキ</t>
    </rPh>
    <rPh sb="47" eb="49">
      <t>ショクシュ</t>
    </rPh>
    <rPh sb="50" eb="52">
      <t>キンム</t>
    </rPh>
    <rPh sb="52" eb="54">
      <t>ケイタイ</t>
    </rPh>
    <rPh sb="55" eb="57">
      <t>シメイ</t>
    </rPh>
    <rPh sb="57" eb="58">
      <t>オヨ</t>
    </rPh>
    <rPh sb="59" eb="61">
      <t>トウガイ</t>
    </rPh>
    <rPh sb="61" eb="63">
      <t>ギョウム</t>
    </rPh>
    <rPh sb="64" eb="66">
      <t>キンム</t>
    </rPh>
    <rPh sb="66" eb="68">
      <t>ジカン</t>
    </rPh>
    <rPh sb="68" eb="69">
      <t>ナド</t>
    </rPh>
    <rPh sb="70" eb="72">
      <t>カクニン</t>
    </rPh>
    <rPh sb="90" eb="92">
      <t>テンプ</t>
    </rPh>
    <rPh sb="92" eb="94">
      <t>ショルイ</t>
    </rPh>
    <rPh sb="97" eb="98">
      <t>サ</t>
    </rPh>
    <rPh sb="99" eb="100">
      <t>ツカ</t>
    </rPh>
    <phoneticPr fontId="2"/>
  </si>
  <si>
    <r>
      <t>５　</t>
    </r>
    <r>
      <rPr>
        <sz val="11"/>
        <rFont val="ＭＳ Ｐゴシック"/>
        <family val="3"/>
        <charset val="128"/>
      </rPr>
      <t>介護従業者については、常勤換算が必要ですので、夜間以外（日中）における介護従業者の勤務延時間数を、常勤の従業者が月に勤務すべき時間数で割って、「常勤換算後の人数」
　　を算出してください。</t>
    </r>
    <rPh sb="2" eb="4">
      <t>カイゴ</t>
    </rPh>
    <rPh sb="4" eb="7">
      <t>ジュウギョウシャ</t>
    </rPh>
    <rPh sb="13" eb="15">
      <t>ジョウキン</t>
    </rPh>
    <rPh sb="15" eb="17">
      <t>カンサン</t>
    </rPh>
    <rPh sb="18" eb="20">
      <t>ヒツヨウ</t>
    </rPh>
    <rPh sb="25" eb="27">
      <t>ヤカン</t>
    </rPh>
    <rPh sb="27" eb="29">
      <t>イガイ</t>
    </rPh>
    <rPh sb="30" eb="32">
      <t>ニッチュウ</t>
    </rPh>
    <rPh sb="43" eb="45">
      <t>キンム</t>
    </rPh>
    <rPh sb="45" eb="46">
      <t>ノ</t>
    </rPh>
    <rPh sb="46" eb="49">
      <t>ジカンスウ</t>
    </rPh>
    <rPh sb="51" eb="53">
      <t>ジョウキン</t>
    </rPh>
    <rPh sb="54" eb="57">
      <t>ジュウギョウシャ</t>
    </rPh>
    <rPh sb="58" eb="59">
      <t>ツキ</t>
    </rPh>
    <rPh sb="60" eb="62">
      <t>キンム</t>
    </rPh>
    <rPh sb="65" eb="67">
      <t>ジカン</t>
    </rPh>
    <rPh sb="67" eb="68">
      <t>スウ</t>
    </rPh>
    <rPh sb="69" eb="70">
      <t>ワ</t>
    </rPh>
    <rPh sb="74" eb="76">
      <t>ジョウキン</t>
    </rPh>
    <rPh sb="76" eb="77">
      <t>カン</t>
    </rPh>
    <rPh sb="77" eb="78">
      <t>ザン</t>
    </rPh>
    <rPh sb="78" eb="79">
      <t>ゴ</t>
    </rPh>
    <rPh sb="80" eb="82">
      <t>ニンズウ</t>
    </rPh>
    <phoneticPr fontId="2"/>
  </si>
  <si>
    <r>
      <t>６　算出にあたっては、</t>
    </r>
    <r>
      <rPr>
        <sz val="11"/>
        <rFont val="ＭＳ Ｐゴシック"/>
        <family val="3"/>
        <charset val="128"/>
      </rPr>
      <t>小数点第２位以下を切り捨ててください。</t>
    </r>
    <rPh sb="2" eb="4">
      <t>サンシュツ</t>
    </rPh>
    <rPh sb="11" eb="14">
      <t>ショウスウテン</t>
    </rPh>
    <rPh sb="14" eb="15">
      <t>ダイ</t>
    </rPh>
    <rPh sb="16" eb="17">
      <t>イ</t>
    </rPh>
    <rPh sb="20" eb="21">
      <t>キ</t>
    </rPh>
    <rPh sb="22" eb="23">
      <t>ス</t>
    </rPh>
    <phoneticPr fontId="2"/>
  </si>
  <si>
    <r>
      <t>９　兼務の場合、それぞれの職種としての勤務を記入してください（例えば、管理者と</t>
    </r>
    <r>
      <rPr>
        <sz val="11"/>
        <rFont val="ＭＳ Ｐゴシック"/>
        <family val="3"/>
        <charset val="128"/>
      </rPr>
      <t>介護従業者の兼務であれば、それぞれの欄に記入してください。）
　　また、他ユニット又は他サービス事業との兼務である場合は、それらの勤務表も併せて提出してください。</t>
    </r>
    <rPh sb="2" eb="4">
      <t>ケンム</t>
    </rPh>
    <rPh sb="5" eb="7">
      <t>バアイ</t>
    </rPh>
    <rPh sb="13" eb="15">
      <t>ショクシュ</t>
    </rPh>
    <rPh sb="19" eb="21">
      <t>キンム</t>
    </rPh>
    <rPh sb="31" eb="32">
      <t>タト</t>
    </rPh>
    <rPh sb="35" eb="38">
      <t>カンリシャ</t>
    </rPh>
    <rPh sb="45" eb="47">
      <t>ケンム</t>
    </rPh>
    <rPh sb="57" eb="58">
      <t>ラン</t>
    </rPh>
    <rPh sb="75" eb="76">
      <t>タ</t>
    </rPh>
    <rPh sb="80" eb="81">
      <t>マタ</t>
    </rPh>
    <rPh sb="82" eb="83">
      <t>タ</t>
    </rPh>
    <rPh sb="87" eb="89">
      <t>ジギョウ</t>
    </rPh>
    <rPh sb="91" eb="93">
      <t>ケンム</t>
    </rPh>
    <rPh sb="96" eb="98">
      <t>バアイ</t>
    </rPh>
    <rPh sb="104" eb="106">
      <t>キンム</t>
    </rPh>
    <rPh sb="106" eb="107">
      <t>ヒョウ</t>
    </rPh>
    <rPh sb="108" eb="109">
      <t>アワ</t>
    </rPh>
    <rPh sb="111" eb="113">
      <t>テイシュツ</t>
    </rPh>
    <phoneticPr fontId="2"/>
  </si>
  <si>
    <r>
      <t>３　申請する事業に係る従業者全員（管理者を含む。）について、１か月分の勤務すべき時間数を記入してください。勤務時間ごとに区分して番号</t>
    </r>
    <r>
      <rPr>
        <sz val="11"/>
        <rFont val="ＭＳ Ｐゴシック"/>
        <family val="3"/>
        <charset val="128"/>
      </rPr>
      <t>等を付し、その番号等を記入してください。
　　（記入例－勤務時間　① ７：００～１６：００、② ８：００～１７：００、③ ９：００～１８：００、夜 １７：００～２４：００、明 ０：００～１０：００、有 （有給：常勤のみ）、研 （研修・出張：常勤のみ））</t>
    </r>
    <rPh sb="2" eb="4">
      <t>シンセイ</t>
    </rPh>
    <rPh sb="6" eb="8">
      <t>ジギョウ</t>
    </rPh>
    <rPh sb="9" eb="10">
      <t>カカ</t>
    </rPh>
    <rPh sb="11" eb="14">
      <t>ジュウギョウシャ</t>
    </rPh>
    <rPh sb="14" eb="16">
      <t>ゼンイン</t>
    </rPh>
    <rPh sb="17" eb="20">
      <t>カンリシャ</t>
    </rPh>
    <rPh sb="21" eb="22">
      <t>フク</t>
    </rPh>
    <rPh sb="32" eb="33">
      <t>ゲツ</t>
    </rPh>
    <rPh sb="33" eb="34">
      <t>ブン</t>
    </rPh>
    <rPh sb="35" eb="37">
      <t>キンム</t>
    </rPh>
    <rPh sb="40" eb="42">
      <t>ジカン</t>
    </rPh>
    <rPh sb="42" eb="43">
      <t>スウ</t>
    </rPh>
    <rPh sb="44" eb="46">
      <t>キニュウ</t>
    </rPh>
    <rPh sb="53" eb="55">
      <t>キンム</t>
    </rPh>
    <rPh sb="60" eb="62">
      <t>クブン</t>
    </rPh>
    <rPh sb="64" eb="66">
      <t>バンゴウ</t>
    </rPh>
    <rPh sb="66" eb="67">
      <t>ナド</t>
    </rPh>
    <rPh sb="68" eb="69">
      <t>フ</t>
    </rPh>
    <rPh sb="73" eb="75">
      <t>バンゴウ</t>
    </rPh>
    <rPh sb="75" eb="76">
      <t>ナド</t>
    </rPh>
    <rPh sb="77" eb="79">
      <t>キニュウ</t>
    </rPh>
    <rPh sb="92" eb="93">
      <t>レイ</t>
    </rPh>
    <rPh sb="94" eb="96">
      <t>キンム</t>
    </rPh>
    <rPh sb="96" eb="98">
      <t>ジカン</t>
    </rPh>
    <rPh sb="138" eb="139">
      <t>ヨル</t>
    </rPh>
    <rPh sb="152" eb="153">
      <t>アケ</t>
    </rPh>
    <rPh sb="168" eb="170">
      <t>ユウキュウ</t>
    </rPh>
    <rPh sb="171" eb="173">
      <t>ジョウキン</t>
    </rPh>
    <rPh sb="177" eb="178">
      <t>ケン</t>
    </rPh>
    <rPh sb="180" eb="182">
      <t>ケンシュウ</t>
    </rPh>
    <rPh sb="183" eb="185">
      <t>シュッチョウ</t>
    </rPh>
    <rPh sb="186" eb="188">
      <t>ジョウキン</t>
    </rPh>
    <phoneticPr fontId="2"/>
  </si>
  <si>
    <t>（　　　　　　　　　　　　　　　　　　　　　）</t>
    <phoneticPr fontId="2"/>
  </si>
  <si>
    <t>常勤の従業者が月に勤務すべき勤務時間数</t>
    <rPh sb="0" eb="2">
      <t>ジョウキン</t>
    </rPh>
    <rPh sb="3" eb="6">
      <t>ジュウギョウシャ</t>
    </rPh>
    <rPh sb="7" eb="8">
      <t>ツキ</t>
    </rPh>
    <rPh sb="9" eb="11">
      <t>キンム</t>
    </rPh>
    <rPh sb="14" eb="16">
      <t>キンム</t>
    </rPh>
    <rPh sb="16" eb="19">
      <t>ジカンスウ</t>
    </rPh>
    <phoneticPr fontId="2"/>
  </si>
  <si>
    <t>事 業 所 名</t>
    <phoneticPr fontId="2"/>
  </si>
  <si>
    <t>(B)</t>
    <phoneticPr fontId="2"/>
  </si>
  <si>
    <t>通所</t>
    <rPh sb="0" eb="2">
      <t>ツウショ</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</si>
  <si>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</si>
  <si>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共用施設（グループホーム）　９人）</t>
    <rPh sb="0" eb="2">
      <t>キョウヨウ</t>
    </rPh>
    <rPh sb="2" eb="4">
      <t>シセツ</t>
    </rPh>
    <rPh sb="15" eb="16">
      <t>ニン</t>
    </rPh>
    <phoneticPr fontId="2"/>
  </si>
  <si>
    <t>　　　：　　　～　　　：　　　</t>
    <phoneticPr fontId="2"/>
  </si>
  <si>
    <t>　　人</t>
    <phoneticPr fontId="2"/>
  </si>
  <si>
    <t>共用施設（グループホーム）　　人）</t>
    <rPh sb="0" eb="2">
      <t>キョウヨウ</t>
    </rPh>
    <rPh sb="2" eb="4">
      <t>シセツ</t>
    </rPh>
    <rPh sb="15" eb="16">
      <t>ニン</t>
    </rPh>
    <phoneticPr fontId="2"/>
  </si>
  <si>
    <t>○夜間及び深夜以外（日中）の時間帯（　　　　：　　　　～　　　　：　　　　　）　　　　　　　　</t>
    <rPh sb="14" eb="17">
      <t>ジカンタイ</t>
    </rPh>
    <phoneticPr fontId="2"/>
  </si>
  <si>
    <t>○常勤の従業員が勤務すべき勤務時間数　　１日（　　　）時間、１週間（　　）時間　当該月（　　　）時間</t>
    <rPh sb="4" eb="7">
      <t>ジュウギョウイン</t>
    </rPh>
    <phoneticPr fontId="2"/>
  </si>
  <si>
    <r>
      <t>○夜間及び深夜の時間帯（　21　：　00　～　6　：　00　　）　</t>
    </r>
    <r>
      <rPr>
        <sz val="9"/>
        <rFont val="ＭＳ Ｐゴシック"/>
        <family val="3"/>
        <charset val="128"/>
      </rPr>
      <t>※利用者の生活サイクルに応じて、1日の活動の終了時刻から開始時刻までを基本として設定　　　　</t>
    </r>
    <rPh sb="8" eb="11">
      <t>ジカンタイ</t>
    </rPh>
    <rPh sb="34" eb="37">
      <t>リヨウシャ</t>
    </rPh>
    <rPh sb="38" eb="40">
      <t>セイカツ</t>
    </rPh>
    <rPh sb="45" eb="46">
      <t>オウ</t>
    </rPh>
    <rPh sb="50" eb="51">
      <t>ニチ</t>
    </rPh>
    <rPh sb="52" eb="54">
      <t>カツドウ</t>
    </rPh>
    <rPh sb="55" eb="57">
      <t>シュウリョウ</t>
    </rPh>
    <rPh sb="57" eb="59">
      <t>ジコク</t>
    </rPh>
    <rPh sb="61" eb="63">
      <t>カイシ</t>
    </rPh>
    <rPh sb="63" eb="65">
      <t>ジコク</t>
    </rPh>
    <rPh sb="68" eb="70">
      <t>キホン</t>
    </rPh>
    <rPh sb="73" eb="75">
      <t>セッテイ</t>
    </rPh>
    <phoneticPr fontId="2"/>
  </si>
  <si>
    <r>
      <t>○夜間及び深夜の時間帯（　　　　：　　　　～　　　：　　　　　）　</t>
    </r>
    <r>
      <rPr>
        <sz val="9"/>
        <rFont val="ＭＳ Ｐゴシック"/>
        <family val="3"/>
        <charset val="128"/>
      </rPr>
      <t>※利用者の生活サイクルに応じて、1日の活動の終了時刻から開始時刻までを基本として設定　　　　</t>
    </r>
    <rPh sb="8" eb="11">
      <t>ジカンタイ</t>
    </rPh>
    <rPh sb="34" eb="37">
      <t>リヨウシャ</t>
    </rPh>
    <rPh sb="38" eb="40">
      <t>セイカツ</t>
    </rPh>
    <rPh sb="45" eb="46">
      <t>オウ</t>
    </rPh>
    <rPh sb="50" eb="51">
      <t>ニチ</t>
    </rPh>
    <rPh sb="52" eb="54">
      <t>カツドウ</t>
    </rPh>
    <rPh sb="55" eb="57">
      <t>シュウリョウ</t>
    </rPh>
    <rPh sb="57" eb="59">
      <t>ジコク</t>
    </rPh>
    <rPh sb="61" eb="63">
      <t>カイシ</t>
    </rPh>
    <rPh sb="63" eb="65">
      <t>ジコク</t>
    </rPh>
    <rPh sb="68" eb="70">
      <t>キホン</t>
    </rPh>
    <rPh sb="73" eb="75">
      <t>セッテイ</t>
    </rPh>
    <phoneticPr fontId="2"/>
  </si>
  <si>
    <r>
      <t>ｸﾞﾙｰﾌﾟﾎｰﾑ</t>
    </r>
    <r>
      <rPr>
        <sz val="10"/>
        <rFont val="ＭＳ Ｐゴシック"/>
        <family val="3"/>
        <charset val="128"/>
      </rPr>
      <t xml:space="preserve">
管理者</t>
    </r>
    <rPh sb="10" eb="13">
      <t>カンリシャ</t>
    </rPh>
    <phoneticPr fontId="2"/>
  </si>
  <si>
    <t>参考様式１－４【認デイ 共用型】</t>
    <rPh sb="0" eb="2">
      <t>サンコウ</t>
    </rPh>
    <rPh sb="2" eb="4">
      <t>ヨウシキ</t>
    </rPh>
    <rPh sb="8" eb="9">
      <t>ニン</t>
    </rPh>
    <rPh sb="12" eb="14">
      <t>キョウヨウ</t>
    </rPh>
    <rPh sb="14" eb="15">
      <t>ガタ</t>
    </rPh>
    <phoneticPr fontId="2"/>
  </si>
  <si>
    <r>
      <t>参考様式１－４【認デイ 共用型】</t>
    </r>
    <r>
      <rPr>
        <b/>
        <sz val="10"/>
        <rFont val="ＭＳ ゴシック"/>
        <family val="3"/>
        <charset val="128"/>
      </rPr>
      <t>（記載例）</t>
    </r>
    <rPh sb="0" eb="2">
      <t>サンコウ</t>
    </rPh>
    <rPh sb="2" eb="4">
      <t>ヨウシキ</t>
    </rPh>
    <rPh sb="8" eb="9">
      <t>ニン</t>
    </rPh>
    <rPh sb="12" eb="14">
      <t>キョウヨウ</t>
    </rPh>
    <rPh sb="14" eb="15">
      <t>ガタ</t>
    </rPh>
    <rPh sb="17" eb="19">
      <t>キサイ</t>
    </rPh>
    <rPh sb="19" eb="20">
      <t>レイ</t>
    </rPh>
    <phoneticPr fontId="2"/>
  </si>
  <si>
    <t>１０：００　～　１６：００</t>
    <phoneticPr fontId="2"/>
  </si>
  <si>
    <t>３人</t>
    <phoneticPr fontId="2"/>
  </si>
  <si>
    <t>（　認知症デイ　○○○○　　　　　　　　　　）</t>
    <rPh sb="2" eb="4">
      <t>ニンチ</t>
    </rPh>
    <rPh sb="4" eb="5">
      <t>ショウ</t>
    </rPh>
    <phoneticPr fontId="2"/>
  </si>
  <si>
    <t>平成２２年６月２４日現在様式</t>
    <rPh sb="0" eb="2">
      <t>ヘイセイ</t>
    </rPh>
    <rPh sb="4" eb="5">
      <t>ネン</t>
    </rPh>
    <rPh sb="6" eb="7">
      <t>ガツ</t>
    </rPh>
    <rPh sb="9" eb="10">
      <t>ニチ</t>
    </rPh>
    <rPh sb="10" eb="12">
      <t>ゲンザイ</t>
    </rPh>
    <rPh sb="12" eb="14">
      <t>ヨウシキ</t>
    </rPh>
    <phoneticPr fontId="2"/>
  </si>
  <si>
    <t>作成する勤務表（年月）</t>
    <rPh sb="0" eb="2">
      <t>サクセイ</t>
    </rPh>
    <rPh sb="4" eb="6">
      <t>キンム</t>
    </rPh>
    <rPh sb="6" eb="7">
      <t>ヒョウ</t>
    </rPh>
    <rPh sb="8" eb="9">
      <t>ネン</t>
    </rPh>
    <rPh sb="9" eb="10">
      <t>ツキ</t>
    </rPh>
    <phoneticPr fontId="2"/>
  </si>
  <si>
    <t>年</t>
    <rPh sb="0" eb="1">
      <t>ネン</t>
    </rPh>
    <phoneticPr fontId="2"/>
  </si>
  <si>
    <t>月分</t>
    <rPh sb="0" eb="1">
      <t>ガツ</t>
    </rPh>
    <rPh sb="1" eb="2">
      <t>ブン</t>
    </rPh>
    <phoneticPr fontId="2"/>
  </si>
  <si>
    <t>1日の勤務時間</t>
    <rPh sb="1" eb="2">
      <t>ニチ</t>
    </rPh>
    <rPh sb="3" eb="5">
      <t>キンム</t>
    </rPh>
    <rPh sb="5" eb="7">
      <t>ジカン</t>
    </rPh>
    <phoneticPr fontId="2"/>
  </si>
  <si>
    <t>時間</t>
    <rPh sb="0" eb="2">
      <t>ジカン</t>
    </rPh>
    <phoneticPr fontId="2"/>
  </si>
  <si>
    <t>1週間の勤務時間</t>
    <rPh sb="1" eb="3">
      <t>シュウカン</t>
    </rPh>
    <rPh sb="4" eb="6">
      <t>キンム</t>
    </rPh>
    <rPh sb="6" eb="8">
      <t>ジカン</t>
    </rPh>
    <phoneticPr fontId="2"/>
  </si>
  <si>
    <t>当該月勤務時間</t>
    <rPh sb="0" eb="2">
      <t>トウガイ</t>
    </rPh>
    <rPh sb="2" eb="3">
      <t>ツキ</t>
    </rPh>
    <rPh sb="3" eb="5">
      <t>キンム</t>
    </rPh>
    <rPh sb="5" eb="7">
      <t>ジカン</t>
    </rPh>
    <phoneticPr fontId="2"/>
  </si>
  <si>
    <t>夜間及び深夜の時間帯</t>
    <rPh sb="0" eb="2">
      <t>ヤカン</t>
    </rPh>
    <rPh sb="2" eb="3">
      <t>オヨ</t>
    </rPh>
    <rPh sb="4" eb="6">
      <t>シンヤ</t>
    </rPh>
    <rPh sb="7" eb="10">
      <t>ジカンタイ</t>
    </rPh>
    <phoneticPr fontId="2"/>
  </si>
  <si>
    <t>～</t>
    <phoneticPr fontId="2"/>
  </si>
  <si>
    <t>事業所名</t>
    <rPh sb="0" eb="3">
      <t>ジギョウショ</t>
    </rPh>
    <rPh sb="3" eb="4">
      <t>メイ</t>
    </rPh>
    <phoneticPr fontId="2"/>
  </si>
  <si>
    <t>勤務時間の区分番号</t>
    <rPh sb="0" eb="2">
      <t>キンム</t>
    </rPh>
    <rPh sb="2" eb="4">
      <t>ジカン</t>
    </rPh>
    <rPh sb="5" eb="7">
      <t>クブン</t>
    </rPh>
    <rPh sb="7" eb="9">
      <t>バンゴウ</t>
    </rPh>
    <phoneticPr fontId="2"/>
  </si>
  <si>
    <t>区分</t>
    <rPh sb="0" eb="2">
      <t>クブン</t>
    </rPh>
    <phoneticPr fontId="2"/>
  </si>
  <si>
    <t>時間帯</t>
    <rPh sb="0" eb="2">
      <t>ジカン</t>
    </rPh>
    <rPh sb="2" eb="3">
      <t>タイ</t>
    </rPh>
    <phoneticPr fontId="2"/>
  </si>
  <si>
    <t>日中</t>
    <rPh sb="0" eb="2">
      <t>ニッチュウ</t>
    </rPh>
    <phoneticPr fontId="2"/>
  </si>
  <si>
    <t>夜間</t>
    <rPh sb="0" eb="2">
      <t>ヤカン</t>
    </rPh>
    <phoneticPr fontId="2"/>
  </si>
  <si>
    <t xml:space="preserve"> 7:00 ～ 16:00</t>
    <phoneticPr fontId="2"/>
  </si>
  <si>
    <t xml:space="preserve"> 8:00 ～ 17:00</t>
    <phoneticPr fontId="2"/>
  </si>
  <si>
    <t xml:space="preserve"> 9:00 ～ 18:00</t>
    <phoneticPr fontId="2"/>
  </si>
  <si>
    <t>夜</t>
    <rPh sb="0" eb="1">
      <t>ヨル</t>
    </rPh>
    <phoneticPr fontId="2"/>
  </si>
  <si>
    <t>17:00 ～ 24:00（夜勤）</t>
    <rPh sb="14" eb="16">
      <t>ヤキン</t>
    </rPh>
    <phoneticPr fontId="2"/>
  </si>
  <si>
    <t>明</t>
    <rPh sb="0" eb="1">
      <t>ア</t>
    </rPh>
    <phoneticPr fontId="2"/>
  </si>
  <si>
    <t xml:space="preserve"> 0:00 ～ 10:00（明け）</t>
    <rPh sb="14" eb="15">
      <t>ア</t>
    </rPh>
    <phoneticPr fontId="2"/>
  </si>
  <si>
    <t>（空白）</t>
    <rPh sb="1" eb="3">
      <t>クウハク</t>
    </rPh>
    <phoneticPr fontId="2"/>
  </si>
  <si>
    <t>休み</t>
    <rPh sb="0" eb="1">
      <t>ヤス</t>
    </rPh>
    <phoneticPr fontId="2"/>
  </si>
  <si>
    <t>（有休:常勤のみ）</t>
    <rPh sb="1" eb="3">
      <t>ユウキュウ</t>
    </rPh>
    <rPh sb="4" eb="6">
      <t>ジョウキン</t>
    </rPh>
    <phoneticPr fontId="2"/>
  </si>
  <si>
    <t>（研修･出張:常勤のみ）</t>
    <rPh sb="1" eb="3">
      <t>ケンシュウ</t>
    </rPh>
    <rPh sb="4" eb="6">
      <t>シュッチョウ</t>
    </rPh>
    <rPh sb="7" eb="9">
      <t>ジョウキン</t>
    </rPh>
    <phoneticPr fontId="2"/>
  </si>
  <si>
    <t xml:space="preserve">  :   ～   :  </t>
    <phoneticPr fontId="2"/>
  </si>
  <si>
    <t>通所定員</t>
    <rPh sb="0" eb="2">
      <t>ツウショ</t>
    </rPh>
    <rPh sb="2" eb="4">
      <t>テイイン</t>
    </rPh>
    <phoneticPr fontId="2"/>
  </si>
  <si>
    <t>ＧＨ定員</t>
    <rPh sb="2" eb="4">
      <t>テイイン</t>
    </rPh>
    <phoneticPr fontId="2"/>
  </si>
  <si>
    <t>認知症デイ　○○○○</t>
    <rPh sb="0" eb="2">
      <t>ニンチ</t>
    </rPh>
    <rPh sb="2" eb="3">
      <t>ショウ</t>
    </rPh>
    <phoneticPr fontId="2"/>
  </si>
  <si>
    <t>～</t>
    <phoneticPr fontId="2"/>
  </si>
  <si>
    <t>ココから計算式を入れていますので、削除しないようお願いします。</t>
    <rPh sb="4" eb="6">
      <t>ケイサン</t>
    </rPh>
    <rPh sb="6" eb="7">
      <t>シキ</t>
    </rPh>
    <rPh sb="8" eb="9">
      <t>イ</t>
    </rPh>
    <rPh sb="17" eb="19">
      <t>サクジョ</t>
    </rPh>
    <rPh sb="25" eb="26">
      <t>ネガ</t>
    </rPh>
    <phoneticPr fontId="2"/>
  </si>
  <si>
    <t>勤務時間の区分番号等</t>
    <rPh sb="0" eb="2">
      <t>キンム</t>
    </rPh>
    <rPh sb="2" eb="4">
      <t>ジカン</t>
    </rPh>
    <rPh sb="5" eb="7">
      <t>クブン</t>
    </rPh>
    <rPh sb="7" eb="9">
      <t>バンゴウ</t>
    </rPh>
    <rPh sb="9" eb="10">
      <t>トウ</t>
    </rPh>
    <phoneticPr fontId="2"/>
  </si>
  <si>
    <t>※利用者の生活サイクルに応じて、1日の活動の終了時刻から開始時刻までを基本として設定</t>
  </si>
  <si>
    <t>夜勤時間を計算しています。</t>
    <rPh sb="0" eb="2">
      <t>ヤキン</t>
    </rPh>
    <rPh sb="2" eb="4">
      <t>ジカン</t>
    </rPh>
    <rPh sb="5" eb="7">
      <t>ケイサン</t>
    </rPh>
    <phoneticPr fontId="2"/>
  </si>
  <si>
    <t>④</t>
    <phoneticPr fontId="2"/>
  </si>
  <si>
    <t>⑤</t>
    <phoneticPr fontId="2"/>
  </si>
  <si>
    <t>　（　　　　年　　月分）</t>
    <phoneticPr fontId="2"/>
  </si>
  <si>
    <t>　（平成○○年○○月分）</t>
    <rPh sb="2" eb="4">
      <t>ヘイセイ</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</si>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</sst>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
    <numFmt numFmtId="178" formatCode="h:mm;@"/>
    <numFmt numFmtId="179" formatCode="d"/>
    <numFmt numFmtId="180" formatCode="aaa"/>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
      <sz val="10"/>
      <color indexed="10"/>
      <name val="ＭＳ Ｐゴシック"/>
      <family val="3"/>
      <charset val="128"/>
    </font>
    <font>
      <sz val="10"/>
      <name val="ＭＳ Ｐゴシック"/>
      <family val="3"/>
      <charset val="128"/>
    </font>
    <font>
      <sz val="8"/>
      <name val="ＭＳ Ｐゴシック"/>
      <family val="3"/>
      <charset val="128"/>
    </font>
    <font>
      <sz val="11"/>
      <color indexed="10"/>
      <name val="ＭＳ Ｐゴシック"/>
      <family val="3"/>
      <charset val="128"/>
    </font>
    <font>
      <sz val="14"/>
      <name val="ＭＳ Ｐゴシック"/>
      <family val="3"/>
      <charset val="128"/>
    </font>
    <font>
      <sz val="11"/>
      <name val="ＭＳ Ｐゴシック"/>
      <family val="3"/>
      <charset val="128"/>
    </font>
    <font>
      <b/>
      <sz val="10"/>
      <name val="ＭＳ ゴシック"/>
      <family val="3"/>
      <charset val="128"/>
    </font>
    <font>
      <sz val="12"/>
      <name val="ＭＳ Ｐゴシック"/>
      <family val="3"/>
      <charset val="128"/>
    </font>
    <font>
      <sz val="12"/>
      <name val="ＭＳ ゴシック"/>
      <family val="3"/>
      <charset val="128"/>
    </font>
  </fonts>
  <fills count="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1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right/>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0"/>
      </left>
      <right/>
      <top/>
      <bottom/>
      <diagonal/>
    </border>
    <border>
      <left style="thin">
        <color indexed="64"/>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diagonal/>
    </border>
    <border>
      <left/>
      <right style="thin">
        <color indexed="10"/>
      </right>
      <top style="thin">
        <color indexed="10"/>
      </top>
      <bottom/>
      <diagonal/>
    </border>
    <border>
      <left/>
      <right style="thin">
        <color indexed="10"/>
      </right>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top/>
      <bottom/>
      <diagonal/>
    </border>
    <border>
      <left style="thin">
        <color indexed="10"/>
      </left>
      <right/>
      <top style="thin">
        <color indexed="10"/>
      </top>
      <bottom/>
      <diagonal/>
    </border>
    <border>
      <left style="medium">
        <color indexed="10"/>
      </left>
      <right/>
      <top style="hair">
        <color indexed="64"/>
      </top>
      <bottom style="medium">
        <color indexed="10"/>
      </bottom>
      <diagonal/>
    </border>
    <border>
      <left/>
      <right/>
      <top style="hair">
        <color indexed="64"/>
      </top>
      <bottom style="medium">
        <color indexed="10"/>
      </bottom>
      <diagonal/>
    </border>
    <border>
      <left/>
      <right style="thin">
        <color indexed="64"/>
      </right>
      <top style="hair">
        <color indexed="64"/>
      </top>
      <bottom style="medium">
        <color indexed="10"/>
      </bottom>
      <diagonal/>
    </border>
    <border>
      <left style="thin">
        <color indexed="64"/>
      </left>
      <right style="hair">
        <color indexed="64"/>
      </right>
      <top style="hair">
        <color indexed="64"/>
      </top>
      <bottom style="medium">
        <color indexed="10"/>
      </bottom>
      <diagonal/>
    </border>
    <border>
      <left style="hair">
        <color indexed="64"/>
      </left>
      <right style="hair">
        <color indexed="64"/>
      </right>
      <top style="hair">
        <color indexed="64"/>
      </top>
      <bottom style="medium">
        <color indexed="10"/>
      </bottom>
      <diagonal/>
    </border>
    <border>
      <left style="hair">
        <color indexed="64"/>
      </left>
      <right style="thin">
        <color indexed="64"/>
      </right>
      <top style="hair">
        <color indexed="64"/>
      </top>
      <bottom style="medium">
        <color indexed="10"/>
      </bottom>
      <diagonal/>
    </border>
    <border>
      <left style="thin">
        <color indexed="64"/>
      </left>
      <right style="thin">
        <color indexed="64"/>
      </right>
      <top style="hair">
        <color indexed="64"/>
      </top>
      <bottom style="medium">
        <color indexed="10"/>
      </bottom>
      <diagonal/>
    </border>
    <border>
      <left style="thin">
        <color indexed="64"/>
      </left>
      <right style="medium">
        <color indexed="10"/>
      </right>
      <top style="hair">
        <color indexed="64"/>
      </top>
      <bottom style="medium">
        <color indexed="10"/>
      </bottom>
      <diagonal/>
    </border>
    <border>
      <left style="medium">
        <color indexed="10"/>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10"/>
      </right>
      <top style="hair">
        <color indexed="64"/>
      </top>
      <bottom style="hair">
        <color indexed="64"/>
      </bottom>
      <diagonal/>
    </border>
    <border>
      <left style="thin">
        <color indexed="64"/>
      </left>
      <right/>
      <top style="hair">
        <color indexed="64"/>
      </top>
      <bottom style="hair">
        <color indexed="64"/>
      </bottom>
      <diagonal/>
    </border>
    <border>
      <left/>
      <right style="medium">
        <color indexed="10"/>
      </right>
      <top style="hair">
        <color indexed="64"/>
      </top>
      <bottom style="hair">
        <color indexed="64"/>
      </bottom>
      <diagonal/>
    </border>
    <border>
      <left style="medium">
        <color indexed="10"/>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10"/>
      </right>
      <top style="thin">
        <color indexed="64"/>
      </top>
      <bottom style="hair">
        <color indexed="64"/>
      </bottom>
      <diagonal/>
    </border>
    <border>
      <left/>
      <right/>
      <top/>
      <bottom style="medium">
        <color indexed="10"/>
      </bottom>
      <diagonal/>
    </border>
    <border>
      <left style="medium">
        <color indexed="10"/>
      </left>
      <right/>
      <top/>
      <bottom style="thin">
        <color indexed="64"/>
      </bottom>
      <diagonal/>
    </border>
    <border>
      <left/>
      <right style="medium">
        <color indexed="10"/>
      </right>
      <top/>
      <bottom style="thin">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s>
  <cellStyleXfs count="3">
    <xf numFmtId="0" fontId="0" fillId="0" borderId="0">
      <alignment vertical="center"/>
    </xf>
    <xf numFmtId="0" fontId="1" fillId="0" borderId="0"/>
    <xf numFmtId="0" fontId="1" fillId="0" borderId="0"/>
  </cellStyleXfs>
  <cellXfs count="442">
    <xf numFmtId="0" fontId="0" fillId="0" borderId="0" xfId="0">
      <alignment vertical="center"/>
    </xf>
    <xf numFmtId="0" fontId="3" fillId="0" borderId="0" xfId="2" applyFont="1" applyAlignment="1">
      <alignment vertical="center"/>
    </xf>
    <xf numFmtId="0" fontId="3" fillId="0" borderId="0" xfId="2" applyFont="1" applyBorder="1" applyAlignment="1">
      <alignment vertical="center"/>
    </xf>
    <xf numFmtId="0" fontId="4" fillId="0" borderId="0" xfId="2" applyFont="1" applyAlignment="1">
      <alignment vertical="center"/>
    </xf>
    <xf numFmtId="0" fontId="7" fillId="0" borderId="0" xfId="2" applyFont="1" applyAlignment="1">
      <alignment vertical="center"/>
    </xf>
    <xf numFmtId="0" fontId="3" fillId="0" borderId="0" xfId="2" applyFont="1" applyBorder="1" applyAlignment="1">
      <alignment horizontal="center" vertical="center"/>
    </xf>
    <xf numFmtId="0" fontId="10" fillId="0" borderId="0" xfId="1" applyFont="1" applyAlignment="1">
      <alignment vertical="center"/>
    </xf>
    <xf numFmtId="0" fontId="10" fillId="0" borderId="0" xfId="1" applyFont="1" applyAlignment="1">
      <alignment horizontal="right"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vertical="center"/>
    </xf>
    <xf numFmtId="0" fontId="10" fillId="0" borderId="14" xfId="1" applyFont="1" applyBorder="1" applyAlignment="1">
      <alignment vertical="center"/>
    </xf>
    <xf numFmtId="0" fontId="10" fillId="0" borderId="15" xfId="1" applyFont="1" applyBorder="1" applyAlignment="1">
      <alignment vertical="center"/>
    </xf>
    <xf numFmtId="0" fontId="10" fillId="0" borderId="16" xfId="1" applyFont="1" applyBorder="1" applyAlignment="1">
      <alignment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2" borderId="18" xfId="1" applyFont="1" applyFill="1" applyBorder="1" applyAlignment="1">
      <alignment horizontal="center" vertical="center"/>
    </xf>
    <xf numFmtId="0" fontId="10" fillId="3" borderId="18" xfId="1" applyFont="1" applyFill="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vertical="center"/>
    </xf>
    <xf numFmtId="0" fontId="10" fillId="0" borderId="25" xfId="1" applyFont="1" applyBorder="1" applyAlignment="1">
      <alignment vertical="center"/>
    </xf>
    <xf numFmtId="0" fontId="10" fillId="0" borderId="26" xfId="1" applyFont="1" applyBorder="1" applyAlignment="1">
      <alignment vertical="center"/>
    </xf>
    <xf numFmtId="0" fontId="10" fillId="0" borderId="27" xfId="1" applyFont="1" applyBorder="1" applyAlignment="1">
      <alignment vertical="center"/>
    </xf>
    <xf numFmtId="0" fontId="1" fillId="0" borderId="0" xfId="1" applyBorder="1" applyAlignment="1">
      <alignment horizontal="center" vertical="center"/>
    </xf>
    <xf numFmtId="0" fontId="12" fillId="0" borderId="0" xfId="1" applyFont="1" applyBorder="1" applyAlignment="1">
      <alignment vertical="center"/>
    </xf>
    <xf numFmtId="0" fontId="1" fillId="0" borderId="0" xfId="1" applyFont="1" applyBorder="1" applyAlignment="1">
      <alignment horizontal="center" vertical="center"/>
    </xf>
    <xf numFmtId="0" fontId="10" fillId="0" borderId="0" xfId="1" applyFont="1" applyBorder="1" applyAlignment="1">
      <alignment vertical="center"/>
    </xf>
    <xf numFmtId="0" fontId="1" fillId="0" borderId="0" xfId="1" applyBorder="1" applyAlignment="1">
      <alignment horizontal="right" vertical="center" wrapText="1"/>
    </xf>
    <xf numFmtId="0" fontId="1" fillId="0" borderId="0" xfId="1" applyBorder="1" applyAlignment="1">
      <alignment vertical="center"/>
    </xf>
    <xf numFmtId="0" fontId="1" fillId="0" borderId="0" xfId="1" applyFont="1" applyAlignment="1">
      <alignment vertical="center"/>
    </xf>
    <xf numFmtId="0" fontId="10" fillId="0" borderId="0" xfId="1" applyFont="1" applyAlignment="1">
      <alignment horizontal="center" vertical="center" wrapText="1"/>
    </xf>
    <xf numFmtId="0" fontId="10" fillId="0" borderId="28" xfId="1" applyFont="1" applyBorder="1" applyAlignment="1">
      <alignment vertical="center"/>
    </xf>
    <xf numFmtId="0" fontId="10" fillId="0" borderId="28" xfId="1" applyFont="1" applyBorder="1" applyAlignment="1">
      <alignment horizontal="right" vertical="center"/>
    </xf>
    <xf numFmtId="0" fontId="10" fillId="2" borderId="20" xfId="1" applyFont="1" applyFill="1" applyBorder="1" applyAlignment="1">
      <alignment horizontal="center" vertical="center"/>
    </xf>
    <xf numFmtId="0" fontId="10" fillId="3" borderId="17" xfId="1" applyFont="1" applyFill="1" applyBorder="1" applyAlignment="1">
      <alignment horizontal="center" vertical="center"/>
    </xf>
    <xf numFmtId="0" fontId="10" fillId="2" borderId="19" xfId="1" applyFont="1" applyFill="1" applyBorder="1" applyAlignment="1">
      <alignment horizontal="center" vertical="center"/>
    </xf>
    <xf numFmtId="0" fontId="10" fillId="0" borderId="29" xfId="1" applyFont="1" applyBorder="1" applyAlignment="1">
      <alignment horizontal="center" vertical="center"/>
    </xf>
    <xf numFmtId="0" fontId="10" fillId="4" borderId="30" xfId="1" applyFont="1" applyFill="1" applyBorder="1" applyAlignment="1">
      <alignment horizontal="left" vertical="center" wrapText="1"/>
    </xf>
    <xf numFmtId="0" fontId="10" fillId="0" borderId="31" xfId="1" applyFont="1" applyBorder="1" applyAlignment="1">
      <alignment horizontal="right" vertical="center" wrapText="1"/>
    </xf>
    <xf numFmtId="0" fontId="10" fillId="4" borderId="5" xfId="1" applyFont="1" applyFill="1" applyBorder="1" applyAlignment="1">
      <alignment horizontal="right" vertical="top" wrapText="1"/>
    </xf>
    <xf numFmtId="0" fontId="10" fillId="0" borderId="7" xfId="1" applyFont="1" applyBorder="1" applyAlignment="1">
      <alignment horizontal="right" vertical="center" wrapText="1"/>
    </xf>
    <xf numFmtId="0" fontId="10" fillId="4" borderId="30" xfId="1" applyFont="1" applyFill="1" applyBorder="1" applyAlignment="1">
      <alignment vertical="top" wrapText="1"/>
    </xf>
    <xf numFmtId="0" fontId="10" fillId="4" borderId="32" xfId="1" applyFont="1" applyFill="1" applyBorder="1" applyAlignment="1">
      <alignment vertical="top" wrapText="1"/>
    </xf>
    <xf numFmtId="0" fontId="10" fillId="2" borderId="33" xfId="1" applyFont="1" applyFill="1" applyBorder="1" applyAlignment="1">
      <alignment vertical="top" wrapText="1"/>
    </xf>
    <xf numFmtId="176" fontId="10" fillId="2" borderId="5" xfId="1" applyNumberFormat="1" applyFont="1" applyFill="1" applyBorder="1" applyAlignment="1">
      <alignment vertical="top" wrapText="1"/>
    </xf>
    <xf numFmtId="0" fontId="10" fillId="0" borderId="0" xfId="1" applyFont="1" applyFill="1" applyAlignment="1">
      <alignment vertical="center"/>
    </xf>
    <xf numFmtId="0" fontId="8" fillId="0" borderId="0" xfId="2" applyFont="1" applyBorder="1" applyAlignment="1">
      <alignment vertical="center"/>
    </xf>
    <xf numFmtId="0" fontId="9" fillId="0" borderId="0" xfId="1" applyFont="1" applyFill="1" applyAlignment="1">
      <alignment vertical="center"/>
    </xf>
    <xf numFmtId="0" fontId="10" fillId="5" borderId="18" xfId="1" applyFont="1" applyFill="1" applyBorder="1" applyAlignment="1">
      <alignment horizontal="center" vertical="center"/>
    </xf>
    <xf numFmtId="0" fontId="10" fillId="0" borderId="14" xfId="1" applyFont="1" applyBorder="1" applyAlignment="1">
      <alignment horizontal="center" vertical="center"/>
    </xf>
    <xf numFmtId="0" fontId="10" fillId="0" borderId="13" xfId="1" applyFont="1" applyBorder="1" applyAlignment="1">
      <alignment horizontal="center" vertical="center"/>
    </xf>
    <xf numFmtId="0" fontId="10" fillId="0" borderId="16" xfId="1" applyFont="1" applyBorder="1" applyAlignment="1">
      <alignment horizontal="center" vertical="center"/>
    </xf>
    <xf numFmtId="0" fontId="10" fillId="0" borderId="13" xfId="0" applyFont="1" applyFill="1" applyBorder="1" applyAlignment="1">
      <alignment horizontal="center" vertical="center"/>
    </xf>
    <xf numFmtId="0" fontId="10" fillId="5" borderId="14" xfId="1" applyFont="1" applyFill="1" applyBorder="1" applyAlignment="1">
      <alignment horizontal="center" vertical="center"/>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pplyAlignment="1">
      <alignment horizontal="center" vertical="center"/>
    </xf>
    <xf numFmtId="0" fontId="10" fillId="0" borderId="15" xfId="1" applyFont="1" applyBorder="1" applyAlignment="1">
      <alignment horizontal="center" vertical="center"/>
    </xf>
    <xf numFmtId="0" fontId="10" fillId="0" borderId="0" xfId="0" applyFont="1" applyFill="1" applyAlignment="1">
      <alignment vertical="center"/>
    </xf>
    <xf numFmtId="0" fontId="10" fillId="0" borderId="0" xfId="0" applyFont="1" applyAlignment="1">
      <alignment vertical="center"/>
    </xf>
    <xf numFmtId="0" fontId="1"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Fill="1" applyBorder="1" applyAlignment="1">
      <alignment vertical="center"/>
    </xf>
    <xf numFmtId="176" fontId="10" fillId="0" borderId="0" xfId="0" applyNumberFormat="1" applyFont="1" applyFill="1" applyBorder="1" applyAlignment="1">
      <alignment vertical="top" wrapText="1"/>
    </xf>
    <xf numFmtId="0" fontId="14" fillId="0" borderId="0"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right" vertical="center"/>
    </xf>
    <xf numFmtId="0" fontId="1" fillId="0" borderId="0" xfId="0" applyFont="1" applyFill="1" applyBorder="1" applyAlignment="1">
      <alignment vertical="center"/>
    </xf>
    <xf numFmtId="0" fontId="1" fillId="0" borderId="0" xfId="0" applyFont="1" applyAlignment="1">
      <alignment horizontal="right"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13" xfId="1" applyFont="1" applyFill="1" applyBorder="1" applyAlignment="1">
      <alignment vertical="center"/>
    </xf>
    <xf numFmtId="0" fontId="10" fillId="0" borderId="14" xfId="1" applyFont="1" applyFill="1" applyBorder="1" applyAlignment="1">
      <alignment vertical="center"/>
    </xf>
    <xf numFmtId="0" fontId="10" fillId="0" borderId="15" xfId="1" applyFont="1" applyFill="1" applyBorder="1" applyAlignment="1">
      <alignment vertical="center"/>
    </xf>
    <xf numFmtId="0" fontId="10" fillId="0" borderId="16" xfId="1" applyFont="1" applyFill="1" applyBorder="1" applyAlignment="1">
      <alignment vertical="center"/>
    </xf>
    <xf numFmtId="0" fontId="10" fillId="0" borderId="20"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24" xfId="1" applyFont="1" applyFill="1" applyBorder="1" applyAlignment="1">
      <alignment vertical="center"/>
    </xf>
    <xf numFmtId="0" fontId="10" fillId="0" borderId="25" xfId="1" applyFont="1" applyFill="1" applyBorder="1" applyAlignment="1">
      <alignment vertical="center"/>
    </xf>
    <xf numFmtId="0" fontId="10" fillId="0" borderId="26" xfId="1" applyFont="1" applyFill="1" applyBorder="1" applyAlignment="1">
      <alignment vertical="center"/>
    </xf>
    <xf numFmtId="0" fontId="10" fillId="0" borderId="27" xfId="1" applyFont="1" applyFill="1" applyBorder="1" applyAlignment="1">
      <alignment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34"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36"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10" fillId="0" borderId="34" xfId="1" applyFont="1" applyFill="1" applyBorder="1" applyAlignment="1">
      <alignment vertical="center"/>
    </xf>
    <xf numFmtId="0" fontId="10" fillId="0" borderId="35" xfId="1" applyFont="1" applyFill="1" applyBorder="1" applyAlignment="1">
      <alignment vertical="center"/>
    </xf>
    <xf numFmtId="0" fontId="10" fillId="0" borderId="37" xfId="1" applyFont="1" applyFill="1" applyBorder="1" applyAlignment="1">
      <alignment vertical="center"/>
    </xf>
    <xf numFmtId="0" fontId="10" fillId="0" borderId="36" xfId="1" applyFont="1" applyFill="1" applyBorder="1" applyAlignment="1">
      <alignment vertical="center"/>
    </xf>
    <xf numFmtId="0" fontId="3" fillId="0" borderId="38" xfId="2" applyFont="1" applyBorder="1" applyAlignment="1">
      <alignment horizontal="center" vertical="center"/>
    </xf>
    <xf numFmtId="0" fontId="10" fillId="0" borderId="0" xfId="0" applyNumberFormat="1" applyFont="1" applyAlignment="1">
      <alignment vertical="center"/>
    </xf>
    <xf numFmtId="0" fontId="16" fillId="0" borderId="0" xfId="0" applyFont="1" applyFill="1" applyBorder="1" applyAlignment="1">
      <alignment horizontal="center" vertical="center"/>
    </xf>
    <xf numFmtId="178"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6" fillId="2" borderId="39" xfId="0" applyFont="1" applyFill="1" applyBorder="1" applyAlignment="1">
      <alignment horizontal="center" vertical="center"/>
    </xf>
    <xf numFmtId="0" fontId="10" fillId="0" borderId="0" xfId="0" applyFont="1" applyFill="1" applyBorder="1" applyAlignment="1">
      <alignment horizontal="center" vertical="center"/>
    </xf>
    <xf numFmtId="49" fontId="16"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20" fontId="17" fillId="0" borderId="0" xfId="0" applyNumberFormat="1" applyFont="1" applyFill="1" applyBorder="1" applyAlignment="1">
      <alignment horizontal="left" vertical="center"/>
    </xf>
    <xf numFmtId="49" fontId="17" fillId="0" borderId="0" xfId="0" applyNumberFormat="1"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179" fontId="10" fillId="0" borderId="1" xfId="1" applyNumberFormat="1" applyFont="1" applyBorder="1" applyAlignment="1">
      <alignment horizontal="center" vertical="center"/>
    </xf>
    <xf numFmtId="179" fontId="10" fillId="0" borderId="2" xfId="1" applyNumberFormat="1" applyFont="1" applyBorder="1" applyAlignment="1">
      <alignment horizontal="center" vertical="center"/>
    </xf>
    <xf numFmtId="179" fontId="10" fillId="0" borderId="3" xfId="1" applyNumberFormat="1" applyFont="1" applyBorder="1" applyAlignment="1">
      <alignment horizontal="center" vertical="center"/>
    </xf>
    <xf numFmtId="179" fontId="10" fillId="0" borderId="4" xfId="1" applyNumberFormat="1" applyFont="1" applyBorder="1" applyAlignment="1">
      <alignment horizontal="center" vertical="center"/>
    </xf>
    <xf numFmtId="180" fontId="10" fillId="0" borderId="5" xfId="1" applyNumberFormat="1" applyFont="1" applyBorder="1" applyAlignment="1">
      <alignment horizontal="center" vertical="center"/>
    </xf>
    <xf numFmtId="180" fontId="10" fillId="0" borderId="7" xfId="1" applyNumberFormat="1" applyFont="1" applyBorder="1" applyAlignment="1">
      <alignment horizontal="center" vertical="center"/>
    </xf>
    <xf numFmtId="180" fontId="10" fillId="0" borderId="8" xfId="1" applyNumberFormat="1" applyFont="1" applyBorder="1" applyAlignment="1">
      <alignment horizontal="center" vertical="center"/>
    </xf>
    <xf numFmtId="180" fontId="10" fillId="0" borderId="6" xfId="1" applyNumberFormat="1" applyFont="1" applyBorder="1" applyAlignment="1">
      <alignment horizontal="center" vertical="center"/>
    </xf>
    <xf numFmtId="0" fontId="10" fillId="6" borderId="40" xfId="0" applyFont="1" applyFill="1" applyBorder="1" applyAlignment="1">
      <alignment horizontal="left" vertical="center"/>
    </xf>
    <xf numFmtId="0" fontId="10" fillId="6" borderId="41" xfId="0" applyFont="1" applyFill="1" applyBorder="1" applyAlignment="1">
      <alignment horizontal="left" vertical="center"/>
    </xf>
    <xf numFmtId="0" fontId="10" fillId="6" borderId="42" xfId="0" applyFont="1" applyFill="1" applyBorder="1" applyAlignment="1">
      <alignment horizontal="left" vertical="center"/>
    </xf>
    <xf numFmtId="0" fontId="10" fillId="6" borderId="43" xfId="0" applyFont="1" applyFill="1" applyBorder="1" applyAlignment="1">
      <alignment horizontal="left" vertical="center"/>
    </xf>
    <xf numFmtId="0" fontId="10" fillId="6" borderId="0" xfId="0" applyFont="1" applyFill="1" applyBorder="1" applyAlignment="1">
      <alignment horizontal="left" vertical="center"/>
    </xf>
    <xf numFmtId="0" fontId="10" fillId="6" borderId="44" xfId="0" applyFont="1" applyFill="1" applyBorder="1" applyAlignment="1">
      <alignment horizontal="left" vertical="center"/>
    </xf>
    <xf numFmtId="0" fontId="10" fillId="6" borderId="45" xfId="0" applyFont="1" applyFill="1" applyBorder="1" applyAlignment="1">
      <alignment horizontal="left" vertical="center"/>
    </xf>
    <xf numFmtId="0" fontId="10" fillId="6" borderId="38" xfId="0" applyFont="1" applyFill="1" applyBorder="1" applyAlignment="1">
      <alignment horizontal="left" vertical="center"/>
    </xf>
    <xf numFmtId="0" fontId="10" fillId="6" borderId="46" xfId="0" applyFont="1" applyFill="1" applyBorder="1" applyAlignment="1">
      <alignment horizontal="left" vertical="center"/>
    </xf>
    <xf numFmtId="0" fontId="10" fillId="0" borderId="0"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right" vertical="center"/>
    </xf>
    <xf numFmtId="49" fontId="10" fillId="0" borderId="9" xfId="1" applyNumberFormat="1" applyFont="1" applyFill="1" applyBorder="1" applyAlignment="1">
      <alignment horizontal="center" vertical="center"/>
    </xf>
    <xf numFmtId="49" fontId="10" fillId="0" borderId="10" xfId="1" applyNumberFormat="1" applyFont="1" applyFill="1" applyBorder="1" applyAlignment="1">
      <alignment horizontal="center" vertical="center"/>
    </xf>
    <xf numFmtId="49" fontId="10" fillId="0" borderId="11" xfId="1" applyNumberFormat="1" applyFont="1" applyFill="1" applyBorder="1" applyAlignment="1">
      <alignment horizontal="center" vertical="center"/>
    </xf>
    <xf numFmtId="49" fontId="10" fillId="0" borderId="20" xfId="1" applyNumberFormat="1" applyFont="1" applyFill="1" applyBorder="1" applyAlignment="1">
      <alignment horizontal="center" vertical="center"/>
    </xf>
    <xf numFmtId="49" fontId="10" fillId="0" borderId="21" xfId="1" applyNumberFormat="1" applyFont="1" applyFill="1" applyBorder="1" applyAlignment="1">
      <alignment horizontal="center" vertical="center"/>
    </xf>
    <xf numFmtId="49" fontId="10" fillId="0" borderId="22" xfId="1" applyNumberFormat="1" applyFont="1" applyFill="1" applyBorder="1" applyAlignment="1">
      <alignment horizontal="center" vertical="center"/>
    </xf>
    <xf numFmtId="3" fontId="10" fillId="4" borderId="32" xfId="1" applyNumberFormat="1" applyFont="1" applyFill="1" applyBorder="1" applyAlignment="1">
      <alignment vertical="top" wrapText="1"/>
    </xf>
    <xf numFmtId="0" fontId="10" fillId="0" borderId="47" xfId="0" applyFont="1" applyBorder="1" applyAlignment="1">
      <alignment vertical="center"/>
    </xf>
    <xf numFmtId="0" fontId="10" fillId="0" borderId="48" xfId="0" applyFont="1" applyFill="1" applyBorder="1" applyAlignment="1">
      <alignment vertical="center"/>
    </xf>
    <xf numFmtId="0" fontId="0" fillId="0" borderId="48" xfId="0" applyFill="1" applyBorder="1" applyAlignment="1"/>
    <xf numFmtId="0" fontId="10" fillId="0" borderId="48" xfId="0" applyFont="1" applyFill="1" applyBorder="1" applyAlignment="1">
      <alignment horizontal="left" vertical="center"/>
    </xf>
    <xf numFmtId="0" fontId="10" fillId="0" borderId="49" xfId="1" applyFont="1" applyBorder="1" applyAlignment="1">
      <alignment vertical="center"/>
    </xf>
    <xf numFmtId="0" fontId="10" fillId="0" borderId="50" xfId="1" applyFont="1" applyBorder="1" applyAlignment="1">
      <alignment vertical="center"/>
    </xf>
    <xf numFmtId="0" fontId="10" fillId="0" borderId="51" xfId="1" applyFont="1" applyBorder="1" applyAlignment="1">
      <alignment vertical="center"/>
    </xf>
    <xf numFmtId="179" fontId="10" fillId="0" borderId="52" xfId="0" applyNumberFormat="1"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6" fillId="2" borderId="39" xfId="0" applyNumberFormat="1" applyFont="1" applyFill="1" applyBorder="1" applyAlignment="1">
      <alignment horizontal="center" vertical="center"/>
    </xf>
    <xf numFmtId="0" fontId="16" fillId="0" borderId="0" xfId="0" applyFont="1" applyBorder="1" applyAlignment="1">
      <alignment horizontal="center" vertical="center"/>
    </xf>
    <xf numFmtId="0" fontId="3" fillId="0" borderId="38" xfId="2" applyFont="1" applyBorder="1" applyAlignment="1">
      <alignment horizontal="center" vertical="center"/>
    </xf>
    <xf numFmtId="0" fontId="4" fillId="0" borderId="0" xfId="2" applyFont="1" applyAlignment="1">
      <alignment horizontal="left" vertical="center"/>
    </xf>
    <xf numFmtId="0" fontId="4" fillId="0" borderId="0" xfId="2" applyFont="1" applyAlignment="1">
      <alignment horizontal="center" vertical="center"/>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55" xfId="1" applyFont="1" applyBorder="1" applyAlignment="1">
      <alignment horizontal="center" vertical="center" wrapText="1"/>
    </xf>
    <xf numFmtId="0" fontId="1" fillId="0" borderId="56" xfId="1" applyFont="1" applyBorder="1" applyAlignment="1">
      <alignment horizontal="center" vertical="center" wrapText="1"/>
    </xf>
    <xf numFmtId="0" fontId="1" fillId="0" borderId="57" xfId="1" applyFont="1" applyBorder="1" applyAlignment="1">
      <alignment horizontal="center" vertical="center" wrapText="1"/>
    </xf>
    <xf numFmtId="0" fontId="10" fillId="0" borderId="58" xfId="1" applyFont="1" applyBorder="1" applyAlignment="1">
      <alignment vertical="center"/>
    </xf>
    <xf numFmtId="0" fontId="1" fillId="0" borderId="8" xfId="1" applyFont="1" applyBorder="1" applyAlignment="1">
      <alignment vertical="center"/>
    </xf>
    <xf numFmtId="0" fontId="10" fillId="0" borderId="59" xfId="1" applyFont="1" applyBorder="1" applyAlignment="1">
      <alignment horizontal="center" vertical="center"/>
    </xf>
    <xf numFmtId="0" fontId="1" fillId="0" borderId="60" xfId="1" applyFont="1" applyBorder="1" applyAlignment="1">
      <alignment vertical="center"/>
    </xf>
    <xf numFmtId="0" fontId="1" fillId="0" borderId="61" xfId="1" applyFont="1" applyBorder="1" applyAlignment="1">
      <alignment vertical="center"/>
    </xf>
    <xf numFmtId="0" fontId="1" fillId="0" borderId="62" xfId="1" applyFont="1" applyBorder="1" applyAlignment="1">
      <alignment vertical="center"/>
    </xf>
    <xf numFmtId="0" fontId="1" fillId="0" borderId="38" xfId="1" applyFont="1" applyBorder="1" applyAlignment="1">
      <alignment vertical="center"/>
    </xf>
    <xf numFmtId="0" fontId="1" fillId="0" borderId="63" xfId="1" applyFont="1" applyBorder="1" applyAlignment="1">
      <alignment vertical="center"/>
    </xf>
    <xf numFmtId="0" fontId="10" fillId="0" borderId="64" xfId="1" applyFont="1" applyBorder="1" applyAlignment="1">
      <alignment horizontal="center" vertical="center"/>
    </xf>
    <xf numFmtId="0" fontId="1" fillId="0" borderId="41" xfId="1" applyFont="1" applyBorder="1" applyAlignment="1">
      <alignment vertical="center"/>
    </xf>
    <xf numFmtId="0" fontId="1" fillId="0" borderId="65" xfId="1" applyFont="1" applyBorder="1" applyAlignment="1">
      <alignment vertical="center"/>
    </xf>
    <xf numFmtId="0" fontId="1" fillId="0" borderId="66" xfId="1" applyFont="1" applyBorder="1" applyAlignment="1">
      <alignment vertical="center"/>
    </xf>
    <xf numFmtId="0" fontId="1" fillId="0" borderId="28" xfId="1" applyFont="1" applyBorder="1" applyAlignment="1">
      <alignment vertical="center"/>
    </xf>
    <xf numFmtId="0" fontId="1" fillId="0" borderId="67" xfId="1" applyFont="1" applyBorder="1" applyAlignment="1">
      <alignment vertical="center"/>
    </xf>
    <xf numFmtId="0" fontId="10" fillId="0" borderId="31" xfId="1" applyFont="1" applyBorder="1" applyAlignment="1">
      <alignment vertical="center"/>
    </xf>
    <xf numFmtId="0" fontId="1" fillId="0" borderId="7" xfId="1" applyFont="1" applyBorder="1" applyAlignment="1">
      <alignment vertical="center"/>
    </xf>
    <xf numFmtId="0" fontId="10" fillId="0" borderId="68" xfId="1" applyFont="1" applyBorder="1" applyAlignment="1">
      <alignment vertical="center"/>
    </xf>
    <xf numFmtId="0" fontId="1" fillId="0" borderId="69" xfId="1" applyFont="1" applyBorder="1" applyAlignment="1">
      <alignment vertical="center"/>
    </xf>
    <xf numFmtId="0" fontId="10" fillId="0" borderId="70" xfId="1" applyFont="1" applyBorder="1" applyAlignment="1">
      <alignment vertical="center"/>
    </xf>
    <xf numFmtId="0" fontId="1" fillId="0" borderId="6" xfId="1" applyFont="1" applyBorder="1" applyAlignment="1">
      <alignment vertical="center"/>
    </xf>
    <xf numFmtId="0" fontId="10" fillId="0" borderId="30" xfId="1" applyFont="1" applyBorder="1" applyAlignment="1">
      <alignment vertical="center"/>
    </xf>
    <xf numFmtId="0" fontId="1" fillId="0" borderId="5" xfId="1" applyFont="1" applyBorder="1" applyAlignment="1">
      <alignment vertical="center"/>
    </xf>
    <xf numFmtId="0" fontId="10" fillId="0" borderId="71" xfId="1" applyFont="1" applyBorder="1" applyAlignment="1">
      <alignment vertical="center" wrapText="1"/>
    </xf>
    <xf numFmtId="0" fontId="1" fillId="0" borderId="72" xfId="1" applyFont="1" applyBorder="1" applyAlignment="1">
      <alignment vertical="center" wrapText="1"/>
    </xf>
    <xf numFmtId="0" fontId="10" fillId="0" borderId="43" xfId="1" applyFont="1" applyFill="1" applyBorder="1" applyAlignment="1">
      <alignment horizontal="right" vertical="center" wrapText="1"/>
    </xf>
    <xf numFmtId="0" fontId="10" fillId="0" borderId="45" xfId="1" applyFont="1" applyFill="1" applyBorder="1" applyAlignment="1">
      <alignment horizontal="right" vertical="center" wrapText="1"/>
    </xf>
    <xf numFmtId="0" fontId="10" fillId="0" borderId="71" xfId="1" applyFont="1" applyFill="1" applyBorder="1" applyAlignment="1">
      <alignment vertical="center" wrapText="1"/>
    </xf>
    <xf numFmtId="0" fontId="1" fillId="0" borderId="72" xfId="1" applyFont="1" applyFill="1" applyBorder="1" applyAlignment="1">
      <alignment vertical="center" wrapText="1"/>
    </xf>
    <xf numFmtId="0" fontId="10" fillId="0" borderId="73" xfId="1" applyFont="1" applyFill="1" applyBorder="1" applyAlignment="1">
      <alignment horizontal="right" vertical="center" wrapText="1"/>
    </xf>
    <xf numFmtId="0" fontId="10" fillId="0" borderId="32" xfId="1" applyFont="1" applyFill="1" applyBorder="1" applyAlignment="1">
      <alignment horizontal="right" vertical="center" wrapText="1"/>
    </xf>
    <xf numFmtId="0" fontId="9" fillId="0" borderId="74" xfId="1" applyFont="1" applyFill="1" applyBorder="1" applyAlignment="1">
      <alignment vertical="center"/>
    </xf>
    <xf numFmtId="0" fontId="12" fillId="0" borderId="72" xfId="1" applyFont="1" applyFill="1" applyBorder="1" applyAlignment="1">
      <alignment vertical="center"/>
    </xf>
    <xf numFmtId="0" fontId="1" fillId="0" borderId="71" xfId="1" applyFont="1" applyFill="1" applyBorder="1" applyAlignment="1">
      <alignment vertical="center" wrapText="1"/>
    </xf>
    <xf numFmtId="0" fontId="9" fillId="0" borderId="75" xfId="1" applyFont="1" applyFill="1" applyBorder="1" applyAlignment="1">
      <alignment horizontal="right" vertical="center" wrapText="1"/>
    </xf>
    <xf numFmtId="0" fontId="9" fillId="0" borderId="76" xfId="1" applyFont="1" applyFill="1" applyBorder="1" applyAlignment="1">
      <alignment horizontal="right" vertical="center" wrapText="1"/>
    </xf>
    <xf numFmtId="0" fontId="10" fillId="0" borderId="43" xfId="1" applyFont="1" applyBorder="1" applyAlignment="1">
      <alignment horizontal="right" vertical="center" wrapText="1"/>
    </xf>
    <xf numFmtId="0" fontId="10" fillId="0" borderId="45" xfId="1" applyFont="1" applyBorder="1" applyAlignment="1">
      <alignment horizontal="right" vertical="center" wrapText="1"/>
    </xf>
    <xf numFmtId="0" fontId="10" fillId="0" borderId="73" xfId="1" applyFont="1" applyBorder="1" applyAlignment="1">
      <alignment horizontal="right" vertical="center" wrapText="1"/>
    </xf>
    <xf numFmtId="0" fontId="10" fillId="0" borderId="32" xfId="1" applyFont="1" applyBorder="1" applyAlignment="1">
      <alignment horizontal="right" vertical="center" wrapText="1"/>
    </xf>
    <xf numFmtId="0" fontId="1" fillId="0" borderId="75" xfId="1" applyFont="1" applyFill="1" applyBorder="1" applyAlignment="1">
      <alignment horizontal="center" vertical="center"/>
    </xf>
    <xf numFmtId="0" fontId="1" fillId="0" borderId="77" xfId="1" applyFont="1" applyFill="1" applyBorder="1" applyAlignment="1">
      <alignment vertical="center"/>
    </xf>
    <xf numFmtId="0" fontId="1" fillId="0" borderId="40" xfId="1" applyFont="1" applyFill="1" applyBorder="1" applyAlignment="1">
      <alignment horizontal="center" vertical="center"/>
    </xf>
    <xf numFmtId="0" fontId="1" fillId="0" borderId="43" xfId="1" applyFont="1" applyFill="1" applyBorder="1" applyAlignment="1">
      <alignment vertical="center"/>
    </xf>
    <xf numFmtId="0" fontId="6" fillId="0" borderId="73" xfId="1" applyFont="1" applyBorder="1" applyAlignment="1">
      <alignment horizontal="center" vertical="center"/>
    </xf>
    <xf numFmtId="0" fontId="1" fillId="0" borderId="31" xfId="1" applyFont="1" applyFill="1" applyBorder="1" applyAlignment="1">
      <alignment horizontal="center" vertical="center" wrapText="1"/>
    </xf>
    <xf numFmtId="0" fontId="1" fillId="0" borderId="76" xfId="1" applyFont="1" applyFill="1" applyBorder="1" applyAlignment="1">
      <alignment vertical="center"/>
    </xf>
    <xf numFmtId="0" fontId="1" fillId="0" borderId="70" xfId="1" applyFont="1" applyFill="1" applyBorder="1" applyAlignment="1">
      <alignment horizontal="center" vertical="center"/>
    </xf>
    <xf numFmtId="0" fontId="1" fillId="0" borderId="45" xfId="1" applyFont="1" applyFill="1" applyBorder="1" applyAlignment="1">
      <alignment vertical="center"/>
    </xf>
    <xf numFmtId="0" fontId="1" fillId="0" borderId="74" xfId="1" applyFont="1" applyFill="1" applyBorder="1" applyAlignment="1">
      <alignment horizontal="center" vertical="center"/>
    </xf>
    <xf numFmtId="0" fontId="1" fillId="0" borderId="72" xfId="1" applyFont="1" applyFill="1" applyBorder="1" applyAlignment="1">
      <alignment horizontal="center" vertical="center"/>
    </xf>
    <xf numFmtId="0" fontId="1" fillId="0" borderId="75" xfId="1" applyFont="1" applyFill="1" applyBorder="1" applyAlignment="1">
      <alignment horizontal="center" vertical="center" wrapText="1"/>
    </xf>
    <xf numFmtId="0" fontId="1" fillId="0" borderId="7" xfId="1" applyFont="1" applyFill="1" applyBorder="1" applyAlignment="1">
      <alignment vertical="center"/>
    </xf>
    <xf numFmtId="0" fontId="1" fillId="0" borderId="43"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0" fillId="0" borderId="30" xfId="1" applyFont="1" applyBorder="1" applyAlignment="1">
      <alignment horizontal="center" vertical="center"/>
    </xf>
    <xf numFmtId="0" fontId="10" fillId="0" borderId="5" xfId="1" applyFont="1" applyBorder="1" applyAlignment="1">
      <alignment horizontal="center" vertical="center"/>
    </xf>
    <xf numFmtId="0" fontId="10" fillId="0" borderId="31"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70" xfId="1" applyFont="1" applyBorder="1" applyAlignment="1">
      <alignment horizontal="center" vertical="center"/>
    </xf>
    <xf numFmtId="0" fontId="10" fillId="0" borderId="6" xfId="1" applyFont="1" applyBorder="1" applyAlignment="1">
      <alignment horizontal="center" vertical="center"/>
    </xf>
    <xf numFmtId="0" fontId="10" fillId="0" borderId="30" xfId="1" applyFont="1" applyBorder="1" applyAlignment="1">
      <alignment horizontal="center" vertical="center" wrapText="1"/>
    </xf>
    <xf numFmtId="0" fontId="14" fillId="0" borderId="73" xfId="1" applyFont="1" applyBorder="1" applyAlignment="1">
      <alignment horizontal="center" vertical="center"/>
    </xf>
    <xf numFmtId="0" fontId="12" fillId="0" borderId="31" xfId="1" applyFont="1" applyFill="1" applyBorder="1" applyAlignment="1">
      <alignment horizontal="center" vertical="center" wrapText="1"/>
    </xf>
    <xf numFmtId="0" fontId="12" fillId="0" borderId="77" xfId="1" applyFont="1" applyFill="1" applyBorder="1" applyAlignment="1">
      <alignment vertical="center"/>
    </xf>
    <xf numFmtId="0" fontId="12" fillId="0" borderId="70" xfId="1" applyFont="1" applyFill="1" applyBorder="1" applyAlignment="1">
      <alignment horizontal="center" vertical="center"/>
    </xf>
    <xf numFmtId="0" fontId="12" fillId="0" borderId="43" xfId="1" applyFont="1" applyFill="1" applyBorder="1" applyAlignment="1">
      <alignment vertical="center"/>
    </xf>
    <xf numFmtId="0" fontId="10" fillId="0" borderId="74" xfId="1" applyFont="1" applyFill="1" applyBorder="1" applyAlignment="1">
      <alignment vertical="center"/>
    </xf>
    <xf numFmtId="0" fontId="1" fillId="0" borderId="72" xfId="1" applyFill="1" applyBorder="1" applyAlignment="1">
      <alignment vertical="center"/>
    </xf>
    <xf numFmtId="0" fontId="6" fillId="0" borderId="31" xfId="1" applyFont="1" applyFill="1" applyBorder="1" applyAlignment="1">
      <alignment horizontal="right" vertical="center" wrapText="1"/>
    </xf>
    <xf numFmtId="0" fontId="1" fillId="0" borderId="76" xfId="1" applyFill="1" applyBorder="1" applyAlignment="1">
      <alignment horizontal="right" vertical="center" wrapText="1"/>
    </xf>
    <xf numFmtId="0" fontId="10" fillId="0" borderId="64" xfId="1" applyFont="1" applyFill="1" applyBorder="1" applyAlignment="1">
      <alignment horizontal="right" vertical="center" wrapText="1"/>
    </xf>
    <xf numFmtId="0" fontId="10" fillId="0" borderId="62" xfId="1" applyFont="1" applyFill="1" applyBorder="1" applyAlignment="1">
      <alignment horizontal="right" vertical="center" wrapText="1"/>
    </xf>
    <xf numFmtId="0" fontId="6" fillId="0" borderId="75" xfId="1" applyFont="1" applyFill="1" applyBorder="1" applyAlignment="1">
      <alignment horizontal="right" vertical="center" wrapText="1"/>
    </xf>
    <xf numFmtId="0" fontId="1" fillId="0" borderId="8" xfId="1" applyFill="1" applyBorder="1" applyAlignment="1">
      <alignment vertical="center"/>
    </xf>
    <xf numFmtId="0" fontId="11" fillId="0" borderId="41" xfId="1" applyFont="1" applyFill="1" applyBorder="1" applyAlignment="1">
      <alignment horizontal="right" vertical="center" wrapText="1"/>
    </xf>
    <xf numFmtId="0" fontId="1" fillId="0" borderId="28" xfId="1" applyFill="1" applyBorder="1" applyAlignment="1">
      <alignment horizontal="right" vertical="center" wrapText="1"/>
    </xf>
    <xf numFmtId="0" fontId="10" fillId="0" borderId="59" xfId="1" applyFont="1" applyFill="1" applyBorder="1" applyAlignment="1">
      <alignment horizontal="right" vertical="center" wrapText="1"/>
    </xf>
    <xf numFmtId="0" fontId="10" fillId="0" borderId="78" xfId="1" applyFont="1" applyBorder="1" applyAlignment="1">
      <alignment horizontal="center" vertical="center" wrapText="1"/>
    </xf>
    <xf numFmtId="0" fontId="1" fillId="0" borderId="79" xfId="1" applyFont="1" applyBorder="1" applyAlignment="1">
      <alignment horizontal="center" vertical="center" wrapText="1"/>
    </xf>
    <xf numFmtId="0" fontId="1" fillId="0" borderId="80" xfId="1" applyFont="1" applyBorder="1" applyAlignment="1">
      <alignment horizontal="center" vertical="center" wrapText="1"/>
    </xf>
    <xf numFmtId="0" fontId="3" fillId="0" borderId="0" xfId="2" applyFont="1" applyBorder="1" applyAlignment="1">
      <alignment horizontal="left" vertical="center"/>
    </xf>
    <xf numFmtId="0" fontId="1" fillId="0" borderId="77" xfId="1" applyFill="1" applyBorder="1" applyAlignment="1">
      <alignment horizontal="right" vertical="center" wrapText="1"/>
    </xf>
    <xf numFmtId="0" fontId="10" fillId="0" borderId="58" xfId="1" applyFont="1" applyFill="1" applyBorder="1" applyAlignment="1">
      <alignment horizontal="left" vertical="center"/>
    </xf>
    <xf numFmtId="0" fontId="1" fillId="0" borderId="71" xfId="1" applyFont="1" applyFill="1" applyBorder="1" applyAlignment="1">
      <alignment horizontal="left" vertical="center"/>
    </xf>
    <xf numFmtId="0" fontId="11" fillId="0" borderId="31" xfId="1" applyFont="1" applyBorder="1" applyAlignment="1">
      <alignment horizontal="center" vertical="center" wrapText="1"/>
    </xf>
    <xf numFmtId="0" fontId="11" fillId="0" borderId="7" xfId="1" applyFont="1" applyBorder="1" applyAlignment="1">
      <alignment horizontal="center" vertical="center" wrapText="1"/>
    </xf>
    <xf numFmtId="0" fontId="10" fillId="0" borderId="58" xfId="1" applyFont="1" applyBorder="1" applyAlignment="1">
      <alignment horizontal="center" vertical="center"/>
    </xf>
    <xf numFmtId="0" fontId="10" fillId="0" borderId="8" xfId="1" applyFont="1" applyBorder="1" applyAlignment="1">
      <alignment horizontal="center" vertical="center"/>
    </xf>
    <xf numFmtId="0" fontId="11" fillId="0" borderId="60" xfId="1" applyFont="1" applyBorder="1" applyAlignment="1">
      <alignment horizontal="center" vertical="center" wrapText="1"/>
    </xf>
    <xf numFmtId="0" fontId="11" fillId="0" borderId="28" xfId="1" applyFont="1" applyBorder="1" applyAlignment="1">
      <alignment horizontal="center" vertical="center" wrapText="1"/>
    </xf>
    <xf numFmtId="0" fontId="3" fillId="0" borderId="0" xfId="2" applyFont="1" applyBorder="1" applyAlignment="1">
      <alignment horizontal="center" vertical="center"/>
    </xf>
    <xf numFmtId="0" fontId="3" fillId="0" borderId="38" xfId="2" applyFont="1" applyBorder="1" applyAlignment="1">
      <alignment horizontal="right" vertical="center"/>
    </xf>
    <xf numFmtId="0" fontId="10" fillId="0" borderId="58"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81" xfId="1" applyFont="1" applyFill="1" applyBorder="1" applyAlignment="1">
      <alignment horizontal="right" vertical="center" wrapText="1"/>
    </xf>
    <xf numFmtId="0" fontId="6" fillId="0" borderId="0" xfId="0" applyFont="1" applyFill="1" applyAlignment="1">
      <alignment horizontal="center"/>
    </xf>
    <xf numFmtId="0" fontId="1" fillId="0" borderId="75" xfId="1" applyFont="1" applyBorder="1" applyAlignment="1">
      <alignment horizontal="center" vertical="center"/>
    </xf>
    <xf numFmtId="0" fontId="1" fillId="0" borderId="76" xfId="1" applyFont="1" applyBorder="1" applyAlignment="1">
      <alignment vertical="center"/>
    </xf>
    <xf numFmtId="0" fontId="1" fillId="0" borderId="40" xfId="1" applyFont="1" applyBorder="1" applyAlignment="1">
      <alignment horizontal="center" vertical="center"/>
    </xf>
    <xf numFmtId="0" fontId="1" fillId="0" borderId="45" xfId="1" applyFont="1" applyBorder="1" applyAlignment="1">
      <alignment vertical="center"/>
    </xf>
    <xf numFmtId="0" fontId="10" fillId="0" borderId="71" xfId="1" applyFont="1" applyFill="1" applyBorder="1" applyAlignment="1">
      <alignment vertical="center"/>
    </xf>
    <xf numFmtId="0" fontId="1" fillId="0" borderId="72" xfId="1" applyFont="1" applyFill="1" applyBorder="1" applyAlignment="1">
      <alignment vertical="center"/>
    </xf>
    <xf numFmtId="0" fontId="10" fillId="0" borderId="74" xfId="1" applyFont="1" applyFill="1" applyBorder="1" applyAlignment="1">
      <alignment vertical="center" wrapText="1"/>
    </xf>
    <xf numFmtId="0" fontId="6" fillId="0" borderId="0" xfId="0" applyFont="1" applyFill="1" applyAlignment="1">
      <alignment horizontal="center" vertical="center"/>
    </xf>
    <xf numFmtId="0" fontId="1" fillId="0" borderId="0" xfId="0" applyFont="1" applyFill="1" applyBorder="1" applyAlignment="1">
      <alignment horizontal="center" vertical="center"/>
    </xf>
    <xf numFmtId="0" fontId="5" fillId="0" borderId="0" xfId="2" applyFont="1" applyAlignment="1">
      <alignment horizontal="left" vertical="center"/>
    </xf>
    <xf numFmtId="0" fontId="12" fillId="0" borderId="75" xfId="1" applyFont="1" applyFill="1" applyBorder="1" applyAlignment="1">
      <alignment horizontal="center" vertical="center"/>
    </xf>
    <xf numFmtId="0" fontId="12" fillId="0" borderId="76" xfId="1" applyFont="1" applyFill="1" applyBorder="1" applyAlignment="1">
      <alignment vertical="center"/>
    </xf>
    <xf numFmtId="0" fontId="12" fillId="0" borderId="40" xfId="1" applyFont="1" applyFill="1" applyBorder="1" applyAlignment="1">
      <alignment horizontal="center" vertical="center"/>
    </xf>
    <xf numFmtId="0" fontId="9" fillId="0" borderId="33" xfId="1" applyFont="1" applyFill="1" applyBorder="1" applyAlignment="1">
      <alignment horizontal="right" vertical="center" wrapText="1"/>
    </xf>
    <xf numFmtId="0" fontId="9" fillId="0" borderId="32" xfId="1" applyFont="1" applyFill="1" applyBorder="1" applyAlignment="1">
      <alignment horizontal="right" vertical="center" wrapText="1"/>
    </xf>
    <xf numFmtId="0" fontId="10" fillId="0" borderId="66" xfId="1" applyFont="1" applyBorder="1" applyAlignment="1">
      <alignment horizontal="center" vertical="center"/>
    </xf>
    <xf numFmtId="0" fontId="6" fillId="0" borderId="30" xfId="1" applyFont="1" applyBorder="1" applyAlignment="1">
      <alignment horizontal="center" vertical="center" wrapText="1"/>
    </xf>
    <xf numFmtId="0" fontId="14" fillId="0" borderId="32" xfId="1" applyFont="1" applyBorder="1" applyAlignment="1">
      <alignment horizontal="center" vertical="center"/>
    </xf>
    <xf numFmtId="0" fontId="6" fillId="0" borderId="33" xfId="1" applyFont="1" applyBorder="1" applyAlignment="1">
      <alignment horizontal="center" vertical="center" wrapText="1"/>
    </xf>
    <xf numFmtId="0" fontId="1" fillId="0" borderId="32" xfId="1" applyBorder="1" applyAlignment="1">
      <alignment horizontal="center" vertical="center"/>
    </xf>
    <xf numFmtId="0" fontId="10" fillId="0" borderId="33" xfId="1" applyFont="1" applyBorder="1" applyAlignment="1">
      <alignment horizontal="center" vertical="center" wrapText="1"/>
    </xf>
    <xf numFmtId="0" fontId="1" fillId="0" borderId="5" xfId="1" applyBorder="1" applyAlignment="1">
      <alignment horizontal="center" vertical="center"/>
    </xf>
    <xf numFmtId="0" fontId="1" fillId="0" borderId="6" xfId="1" applyFont="1" applyFill="1" applyBorder="1" applyAlignment="1">
      <alignment horizontal="center" vertical="center"/>
    </xf>
    <xf numFmtId="0" fontId="1" fillId="0" borderId="7" xfId="1" applyFill="1" applyBorder="1" applyAlignment="1">
      <alignment horizontal="right" vertical="center" wrapText="1"/>
    </xf>
    <xf numFmtId="0" fontId="1" fillId="0" borderId="72" xfId="1" applyFont="1" applyFill="1" applyBorder="1" applyAlignment="1">
      <alignment horizontal="left" vertical="center"/>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0" fillId="0" borderId="74" xfId="1" applyFont="1" applyBorder="1" applyAlignment="1">
      <alignment vertical="center"/>
    </xf>
    <xf numFmtId="0" fontId="14" fillId="0" borderId="72" xfId="1" applyFont="1" applyBorder="1" applyAlignment="1">
      <alignment vertical="center"/>
    </xf>
    <xf numFmtId="0" fontId="1" fillId="0" borderId="8" xfId="1" applyBorder="1" applyAlignment="1">
      <alignment vertical="center"/>
    </xf>
    <xf numFmtId="0" fontId="11" fillId="0" borderId="41" xfId="1" applyFont="1" applyBorder="1" applyAlignment="1">
      <alignment horizontal="right" vertical="center" wrapText="1"/>
    </xf>
    <xf numFmtId="0" fontId="1" fillId="0" borderId="28" xfId="1" applyBorder="1" applyAlignment="1">
      <alignment horizontal="right" vertical="center" wrapText="1"/>
    </xf>
    <xf numFmtId="0" fontId="6" fillId="0" borderId="75" xfId="1" applyFont="1" applyBorder="1" applyAlignment="1">
      <alignment horizontal="right" vertical="center" wrapText="1"/>
    </xf>
    <xf numFmtId="0" fontId="1" fillId="0" borderId="7" xfId="1" applyBorder="1" applyAlignment="1">
      <alignment horizontal="right" vertical="center" wrapText="1"/>
    </xf>
    <xf numFmtId="0" fontId="10" fillId="0" borderId="74" xfId="1" applyFont="1" applyBorder="1" applyAlignment="1">
      <alignment vertical="center" wrapText="1"/>
    </xf>
    <xf numFmtId="0" fontId="1" fillId="0" borderId="71" xfId="1" applyFont="1" applyBorder="1" applyAlignment="1">
      <alignment vertical="center" wrapText="1"/>
    </xf>
    <xf numFmtId="0" fontId="14" fillId="0" borderId="76" xfId="1" applyFont="1" applyBorder="1" applyAlignment="1">
      <alignment vertical="center"/>
    </xf>
    <xf numFmtId="0" fontId="14" fillId="0" borderId="43" xfId="1" applyFont="1" applyBorder="1" applyAlignment="1">
      <alignment vertical="center"/>
    </xf>
    <xf numFmtId="0" fontId="10" fillId="0" borderId="33" xfId="1" applyFont="1" applyBorder="1" applyAlignment="1">
      <alignment horizontal="right" vertical="center" wrapText="1"/>
    </xf>
    <xf numFmtId="0" fontId="10" fillId="0" borderId="75" xfId="1" applyFont="1" applyBorder="1" applyAlignment="1">
      <alignment horizontal="right" vertical="center" wrapText="1"/>
    </xf>
    <xf numFmtId="0" fontId="10" fillId="0" borderId="76" xfId="1" applyFont="1" applyBorder="1" applyAlignment="1">
      <alignment horizontal="right" vertical="center" wrapText="1"/>
    </xf>
    <xf numFmtId="0" fontId="10" fillId="0" borderId="59" xfId="1" applyFont="1" applyBorder="1" applyAlignment="1">
      <alignment horizontal="right" vertical="center" wrapText="1"/>
    </xf>
    <xf numFmtId="0" fontId="10" fillId="0" borderId="66" xfId="1" applyFont="1" applyBorder="1" applyAlignment="1">
      <alignment horizontal="right" vertical="center" wrapText="1"/>
    </xf>
    <xf numFmtId="0" fontId="1" fillId="0" borderId="74" xfId="1" applyFont="1" applyBorder="1" applyAlignment="1">
      <alignment horizontal="center" vertical="center"/>
    </xf>
    <xf numFmtId="0" fontId="1" fillId="0" borderId="72" xfId="1" applyFont="1" applyBorder="1" applyAlignment="1">
      <alignment horizontal="center" vertical="center"/>
    </xf>
    <xf numFmtId="0" fontId="1" fillId="0" borderId="75" xfId="1" applyFont="1" applyBorder="1" applyAlignment="1">
      <alignment horizontal="center" vertical="center" wrapText="1"/>
    </xf>
    <xf numFmtId="0" fontId="1" fillId="0" borderId="6" xfId="1" applyFont="1" applyBorder="1" applyAlignment="1">
      <alignment horizontal="center" vertical="center"/>
    </xf>
    <xf numFmtId="0" fontId="1" fillId="0" borderId="72" xfId="1" applyBorder="1" applyAlignment="1">
      <alignment vertical="center"/>
    </xf>
    <xf numFmtId="0" fontId="1" fillId="0" borderId="72" xfId="1" applyFont="1" applyBorder="1" applyAlignment="1">
      <alignment vertical="center"/>
    </xf>
    <xf numFmtId="0" fontId="6" fillId="0" borderId="31" xfId="1" applyFont="1" applyBorder="1" applyAlignment="1">
      <alignment horizontal="right" vertical="center" wrapText="1"/>
    </xf>
    <xf numFmtId="0" fontId="10" fillId="0" borderId="58" xfId="1" applyFont="1" applyBorder="1" applyAlignment="1">
      <alignment horizontal="left" vertical="center"/>
    </xf>
    <xf numFmtId="0" fontId="14" fillId="0" borderId="8" xfId="1" applyFont="1" applyBorder="1" applyAlignment="1">
      <alignment horizontal="left" vertical="center"/>
    </xf>
    <xf numFmtId="0" fontId="10" fillId="0" borderId="71" xfId="1" applyFont="1" applyBorder="1" applyAlignment="1">
      <alignment vertical="center"/>
    </xf>
    <xf numFmtId="0" fontId="10" fillId="0" borderId="71" xfId="1" applyFont="1" applyBorder="1" applyAlignment="1">
      <alignment horizontal="left" vertical="center"/>
    </xf>
    <xf numFmtId="0" fontId="14" fillId="0" borderId="72" xfId="1" applyFont="1" applyBorder="1" applyAlignment="1">
      <alignment horizontal="left" vertical="center"/>
    </xf>
    <xf numFmtId="0" fontId="6" fillId="0" borderId="77" xfId="1" applyFont="1" applyBorder="1" applyAlignment="1">
      <alignment horizontal="right" vertical="center" wrapText="1"/>
    </xf>
    <xf numFmtId="0" fontId="1" fillId="0" borderId="76" xfId="1" applyBorder="1" applyAlignment="1">
      <alignment horizontal="right" vertical="center" wrapText="1"/>
    </xf>
    <xf numFmtId="0" fontId="10" fillId="0" borderId="64" xfId="1" applyFont="1" applyBorder="1" applyAlignment="1">
      <alignment horizontal="right" vertical="center" wrapText="1"/>
    </xf>
    <xf numFmtId="0" fontId="10" fillId="0" borderId="62" xfId="1" applyFont="1" applyBorder="1" applyAlignment="1">
      <alignment horizontal="right" vertical="center" wrapText="1"/>
    </xf>
    <xf numFmtId="0" fontId="10" fillId="0" borderId="81" xfId="1" applyFont="1" applyBorder="1" applyAlignment="1">
      <alignment horizontal="right" vertical="center" wrapText="1"/>
    </xf>
    <xf numFmtId="0" fontId="14" fillId="0" borderId="0" xfId="0" applyFont="1" applyAlignment="1">
      <alignment horizontal="left" vertical="center" wrapText="1"/>
    </xf>
    <xf numFmtId="0" fontId="1" fillId="0" borderId="45" xfId="1" applyFont="1" applyBorder="1" applyAlignment="1">
      <alignment horizontal="center" vertical="center"/>
    </xf>
    <xf numFmtId="0" fontId="1" fillId="0" borderId="43" xfId="1" applyFont="1" applyBorder="1" applyAlignment="1">
      <alignment horizontal="center" vertical="center"/>
    </xf>
    <xf numFmtId="0" fontId="1" fillId="7" borderId="75" xfId="1" applyFont="1" applyFill="1" applyBorder="1" applyAlignment="1">
      <alignment horizontal="center" vertical="center"/>
    </xf>
    <xf numFmtId="0" fontId="1" fillId="7" borderId="76" xfId="1" applyFont="1" applyFill="1" applyBorder="1" applyAlignment="1">
      <alignment vertical="center"/>
    </xf>
    <xf numFmtId="0" fontId="1" fillId="0" borderId="77" xfId="1" applyFont="1" applyBorder="1" applyAlignment="1">
      <alignment vertical="center"/>
    </xf>
    <xf numFmtId="0" fontId="1" fillId="0" borderId="43" xfId="1" applyFont="1" applyBorder="1" applyAlignment="1">
      <alignment vertical="center"/>
    </xf>
    <xf numFmtId="0" fontId="6" fillId="0" borderId="73" xfId="1"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4" fillId="0" borderId="60" xfId="1" applyFont="1" applyBorder="1" applyAlignment="1">
      <alignment vertical="center"/>
    </xf>
    <xf numFmtId="0" fontId="14" fillId="0" borderId="61" xfId="1" applyFont="1" applyBorder="1" applyAlignment="1">
      <alignment vertical="center"/>
    </xf>
    <xf numFmtId="0" fontId="14" fillId="0" borderId="62" xfId="1" applyFont="1" applyBorder="1" applyAlignment="1">
      <alignment vertical="center"/>
    </xf>
    <xf numFmtId="0" fontId="14" fillId="0" borderId="38" xfId="1" applyFont="1" applyBorder="1" applyAlignment="1">
      <alignment vertical="center"/>
    </xf>
    <xf numFmtId="0" fontId="14" fillId="0" borderId="63" xfId="1" applyFont="1" applyBorder="1" applyAlignment="1">
      <alignment vertical="center"/>
    </xf>
    <xf numFmtId="0" fontId="14" fillId="0" borderId="5" xfId="1" applyFont="1" applyBorder="1" applyAlignment="1">
      <alignment horizontal="center" vertical="center"/>
    </xf>
    <xf numFmtId="0" fontId="1" fillId="7" borderId="31" xfId="1" applyFont="1" applyFill="1" applyBorder="1" applyAlignment="1">
      <alignment horizontal="center" vertical="center" wrapText="1"/>
    </xf>
    <xf numFmtId="0" fontId="1" fillId="7" borderId="7" xfId="1" applyFont="1" applyFill="1" applyBorder="1" applyAlignment="1">
      <alignment vertical="center"/>
    </xf>
    <xf numFmtId="0" fontId="1" fillId="0" borderId="70" xfId="1" applyFont="1" applyBorder="1" applyAlignment="1">
      <alignment horizontal="center" vertical="center"/>
    </xf>
    <xf numFmtId="0" fontId="1" fillId="7" borderId="77" xfId="1" applyFont="1" applyFill="1" applyBorder="1" applyAlignment="1">
      <alignment horizontal="center" vertical="center" wrapText="1"/>
    </xf>
    <xf numFmtId="0" fontId="1" fillId="2" borderId="82" xfId="0" applyFont="1" applyFill="1" applyBorder="1" applyAlignment="1">
      <alignment horizontal="left" vertical="center"/>
    </xf>
    <xf numFmtId="0" fontId="1" fillId="2" borderId="52" xfId="0" applyFont="1" applyFill="1" applyBorder="1" applyAlignment="1">
      <alignment horizontal="left" vertical="center"/>
    </xf>
    <xf numFmtId="0" fontId="1" fillId="2" borderId="53" xfId="0" applyFont="1" applyFill="1" applyBorder="1" applyAlignment="1">
      <alignment horizontal="left" vertical="center"/>
    </xf>
    <xf numFmtId="49" fontId="16" fillId="0" borderId="83" xfId="0" applyNumberFormat="1" applyFont="1" applyFill="1" applyBorder="1" applyAlignment="1">
      <alignment horizontal="center" vertical="center"/>
    </xf>
    <xf numFmtId="49" fontId="16" fillId="0" borderId="84" xfId="0" applyNumberFormat="1" applyFont="1" applyFill="1" applyBorder="1" applyAlignment="1">
      <alignment horizontal="center" vertical="center"/>
    </xf>
    <xf numFmtId="49" fontId="16" fillId="0" borderId="85" xfId="0" applyNumberFormat="1" applyFont="1" applyFill="1" applyBorder="1" applyAlignment="1">
      <alignment horizontal="center" vertical="center"/>
    </xf>
    <xf numFmtId="0" fontId="17" fillId="0" borderId="86" xfId="0" applyFont="1" applyBorder="1" applyAlignment="1">
      <alignment horizontal="left" vertical="center"/>
    </xf>
    <xf numFmtId="0" fontId="17" fillId="0" borderId="87" xfId="0" applyFont="1" applyBorder="1" applyAlignment="1">
      <alignment horizontal="left" vertical="center"/>
    </xf>
    <xf numFmtId="0" fontId="17" fillId="0" borderId="88" xfId="0" applyFont="1" applyBorder="1" applyAlignment="1">
      <alignment horizontal="left"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49" fontId="16" fillId="0" borderId="91" xfId="0" applyNumberFormat="1" applyFont="1" applyFill="1" applyBorder="1" applyAlignment="1">
      <alignment horizontal="center" vertical="center"/>
    </xf>
    <xf numFmtId="49" fontId="16" fillId="0" borderId="92" xfId="0" applyNumberFormat="1" applyFont="1" applyFill="1" applyBorder="1" applyAlignment="1">
      <alignment horizontal="center" vertical="center"/>
    </xf>
    <xf numFmtId="49" fontId="16" fillId="0" borderId="93" xfId="0" applyNumberFormat="1" applyFont="1" applyFill="1" applyBorder="1" applyAlignment="1">
      <alignment horizontal="center" vertical="center"/>
    </xf>
    <xf numFmtId="0" fontId="17" fillId="0" borderId="94" xfId="0" applyFont="1" applyBorder="1" applyAlignment="1">
      <alignment horizontal="left" vertical="center"/>
    </xf>
    <xf numFmtId="0" fontId="17" fillId="0" borderId="95" xfId="0" applyFont="1" applyBorder="1" applyAlignment="1">
      <alignment horizontal="left" vertical="center"/>
    </xf>
    <xf numFmtId="0" fontId="17" fillId="0" borderId="96" xfId="0" applyFont="1" applyBorder="1" applyAlignment="1">
      <alignment horizontal="left" vertical="center"/>
    </xf>
    <xf numFmtId="0" fontId="1" fillId="0" borderId="32" xfId="1" applyFont="1" applyBorder="1" applyAlignment="1">
      <alignment horizontal="center" vertical="center"/>
    </xf>
    <xf numFmtId="0" fontId="1" fillId="0" borderId="73" xfId="1"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left" vertical="center"/>
    </xf>
    <xf numFmtId="0" fontId="17" fillId="0" borderId="92" xfId="0" applyFont="1" applyBorder="1" applyAlignment="1">
      <alignment horizontal="left" vertical="center"/>
    </xf>
    <xf numFmtId="0" fontId="17" fillId="0" borderId="93" xfId="0" applyFont="1" applyBorder="1" applyAlignment="1">
      <alignment horizontal="left" vertical="center"/>
    </xf>
    <xf numFmtId="0" fontId="17" fillId="0" borderId="99" xfId="0" applyFont="1" applyBorder="1" applyAlignment="1">
      <alignment horizontal="center" vertical="center"/>
    </xf>
    <xf numFmtId="0" fontId="17" fillId="0" borderId="93" xfId="0" applyFont="1" applyBorder="1" applyAlignment="1">
      <alignment horizontal="center" vertical="center"/>
    </xf>
    <xf numFmtId="0" fontId="17" fillId="0" borderId="100" xfId="0" applyFont="1" applyBorder="1" applyAlignment="1">
      <alignment horizontal="center" vertical="center"/>
    </xf>
    <xf numFmtId="20" fontId="17" fillId="0" borderId="99" xfId="0" applyNumberFormat="1" applyFont="1" applyBorder="1" applyAlignment="1">
      <alignment horizontal="left" vertical="center"/>
    </xf>
    <xf numFmtId="20" fontId="17" fillId="0" borderId="92" xfId="0" applyNumberFormat="1" applyFont="1" applyBorder="1" applyAlignment="1">
      <alignment horizontal="left" vertical="center"/>
    </xf>
    <xf numFmtId="20" fontId="17" fillId="0" borderId="93" xfId="0" applyNumberFormat="1" applyFont="1" applyBorder="1" applyAlignment="1">
      <alignment horizontal="left" vertical="center"/>
    </xf>
    <xf numFmtId="49" fontId="16" fillId="0" borderId="101" xfId="0" applyNumberFormat="1" applyFont="1" applyFill="1" applyBorder="1" applyAlignment="1">
      <alignment horizontal="center" vertical="center"/>
    </xf>
    <xf numFmtId="49" fontId="16" fillId="0" borderId="102" xfId="0" applyNumberFormat="1" applyFont="1" applyFill="1" applyBorder="1" applyAlignment="1">
      <alignment horizontal="center" vertical="center"/>
    </xf>
    <xf numFmtId="49" fontId="16" fillId="0" borderId="103" xfId="0" applyNumberFormat="1" applyFont="1" applyFill="1" applyBorder="1" applyAlignment="1">
      <alignment horizontal="center" vertical="center"/>
    </xf>
    <xf numFmtId="0" fontId="17" fillId="0" borderId="23" xfId="0" applyFont="1" applyBorder="1" applyAlignment="1">
      <alignment horizontal="left" vertical="center"/>
    </xf>
    <xf numFmtId="0" fontId="17" fillId="0" borderId="102" xfId="0" applyFont="1" applyBorder="1" applyAlignment="1">
      <alignment horizontal="left" vertical="center"/>
    </xf>
    <xf numFmtId="0" fontId="17" fillId="0" borderId="103" xfId="0" applyFont="1" applyBorder="1" applyAlignment="1">
      <alignment horizontal="left" vertical="center"/>
    </xf>
    <xf numFmtId="0" fontId="17" fillId="0" borderId="23" xfId="0" applyFont="1" applyBorder="1" applyAlignment="1">
      <alignment horizontal="center" vertical="center"/>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6" fillId="0" borderId="105" xfId="0" applyFont="1" applyBorder="1" applyAlignment="1">
      <alignment horizontal="left" vertical="center"/>
    </xf>
    <xf numFmtId="0" fontId="17" fillId="3" borderId="106" xfId="0" applyFont="1" applyFill="1" applyBorder="1" applyAlignment="1">
      <alignment horizontal="center" vertical="center"/>
    </xf>
    <xf numFmtId="0" fontId="17" fillId="3" borderId="38"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107" xfId="0" applyFont="1" applyFill="1" applyBorder="1" applyAlignment="1">
      <alignment horizontal="center" vertical="center"/>
    </xf>
    <xf numFmtId="0" fontId="16" fillId="2" borderId="108" xfId="0" applyFont="1" applyFill="1" applyBorder="1" applyAlignment="1">
      <alignment horizontal="center" vertical="center" shrinkToFit="1"/>
    </xf>
    <xf numFmtId="0" fontId="16" fillId="2" borderId="109" xfId="0" applyFont="1" applyFill="1" applyBorder="1" applyAlignment="1">
      <alignment horizontal="center" vertical="center" shrinkToFit="1"/>
    </xf>
    <xf numFmtId="0" fontId="16" fillId="0" borderId="0" xfId="0" applyFont="1" applyBorder="1" applyAlignment="1">
      <alignment horizontal="center" vertical="center"/>
    </xf>
    <xf numFmtId="178" fontId="16" fillId="2" borderId="108" xfId="0" applyNumberFormat="1" applyFont="1" applyFill="1" applyBorder="1" applyAlignment="1">
      <alignment horizontal="center" vertical="center"/>
    </xf>
    <xf numFmtId="178" fontId="16" fillId="2" borderId="109" xfId="0" applyNumberFormat="1" applyFont="1" applyFill="1" applyBorder="1" applyAlignment="1">
      <alignment horizontal="center" vertical="center"/>
    </xf>
    <xf numFmtId="0" fontId="10" fillId="0" borderId="0" xfId="0" applyFont="1" applyBorder="1" applyAlignment="1">
      <alignment horizontal="center" vertical="center"/>
    </xf>
    <xf numFmtId="3" fontId="16" fillId="0" borderId="0" xfId="0" applyNumberFormat="1" applyFont="1" applyFill="1" applyBorder="1" applyAlignment="1">
      <alignment horizontal="center" vertical="center"/>
    </xf>
    <xf numFmtId="0" fontId="16" fillId="2" borderId="108" xfId="0" applyFont="1" applyFill="1" applyBorder="1" applyAlignment="1">
      <alignment horizontal="center" vertical="center"/>
    </xf>
    <xf numFmtId="0" fontId="16" fillId="2" borderId="109" xfId="0" applyFont="1" applyFill="1" applyBorder="1" applyAlignment="1">
      <alignment horizontal="center" vertical="center"/>
    </xf>
    <xf numFmtId="177" fontId="16" fillId="2" borderId="108" xfId="0" applyNumberFormat="1" applyFont="1" applyFill="1" applyBorder="1" applyAlignment="1">
      <alignment horizontal="center" vertical="center"/>
    </xf>
    <xf numFmtId="177" fontId="16" fillId="2" borderId="109" xfId="0" applyNumberFormat="1" applyFont="1" applyFill="1" applyBorder="1" applyAlignment="1">
      <alignment horizontal="center" vertical="center"/>
    </xf>
    <xf numFmtId="14" fontId="10" fillId="0" borderId="0" xfId="0" applyNumberFormat="1" applyFont="1" applyAlignment="1">
      <alignment horizontal="center" vertical="center"/>
    </xf>
    <xf numFmtId="0" fontId="10" fillId="0" borderId="0" xfId="0" applyNumberFormat="1" applyFont="1" applyAlignment="1">
      <alignment horizontal="center" vertical="center"/>
    </xf>
    <xf numFmtId="0" fontId="10" fillId="0" borderId="0" xfId="0" applyFont="1" applyAlignment="1">
      <alignment horizontal="center" vertical="center"/>
    </xf>
    <xf numFmtId="0" fontId="16" fillId="0" borderId="0" xfId="0" applyFont="1" applyBorder="1" applyAlignment="1">
      <alignment horizontal="left" vertical="center"/>
    </xf>
    <xf numFmtId="0" fontId="1" fillId="0" borderId="76" xfId="1" applyFont="1" applyFill="1" applyBorder="1" applyAlignment="1">
      <alignment horizontal="center" vertical="center"/>
    </xf>
    <xf numFmtId="0" fontId="1" fillId="0" borderId="43" xfId="0" applyFont="1" applyFill="1" applyBorder="1" applyAlignment="1">
      <alignment horizontal="center" vertical="center"/>
    </xf>
    <xf numFmtId="0" fontId="1" fillId="0" borderId="45" xfId="0" applyFont="1" applyFill="1" applyBorder="1" applyAlignment="1">
      <alignment vertical="center"/>
    </xf>
    <xf numFmtId="0" fontId="10" fillId="0" borderId="75" xfId="1" applyFont="1" applyFill="1" applyBorder="1" applyAlignment="1">
      <alignment horizontal="right" vertical="center" wrapText="1"/>
    </xf>
    <xf numFmtId="0" fontId="10" fillId="0" borderId="76" xfId="1" applyFont="1" applyFill="1" applyBorder="1" applyAlignment="1">
      <alignment horizontal="right" vertical="center" wrapText="1"/>
    </xf>
    <xf numFmtId="0" fontId="10" fillId="0" borderId="31" xfId="1" applyFont="1" applyFill="1" applyBorder="1" applyAlignment="1">
      <alignment horizontal="right" vertical="center" wrapText="1"/>
    </xf>
    <xf numFmtId="0" fontId="10" fillId="0" borderId="77" xfId="1" applyFont="1" applyFill="1" applyBorder="1" applyAlignment="1">
      <alignment horizontal="right" vertical="center" wrapText="1"/>
    </xf>
    <xf numFmtId="0" fontId="1" fillId="0" borderId="75" xfId="0" applyFont="1" applyFill="1" applyBorder="1" applyAlignment="1">
      <alignment horizontal="center" vertical="center"/>
    </xf>
    <xf numFmtId="0" fontId="1" fillId="0" borderId="76" xfId="0" applyFont="1" applyFill="1" applyBorder="1" applyAlignment="1">
      <alignment vertical="center"/>
    </xf>
    <xf numFmtId="0" fontId="10" fillId="0" borderId="41" xfId="1" applyFont="1" applyFill="1" applyBorder="1" applyAlignment="1">
      <alignment horizontal="right" vertical="center" wrapText="1"/>
    </xf>
    <xf numFmtId="0" fontId="10" fillId="0" borderId="28" xfId="1" applyFont="1" applyFill="1" applyBorder="1" applyAlignment="1">
      <alignment horizontal="righ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0" fillId="0" borderId="7" xfId="1" applyFont="1" applyFill="1" applyBorder="1" applyAlignment="1">
      <alignment horizontal="right" vertical="center" wrapText="1"/>
    </xf>
    <xf numFmtId="0" fontId="10" fillId="2" borderId="82" xfId="0" applyFont="1" applyFill="1" applyBorder="1" applyAlignment="1">
      <alignment horizontal="left" vertical="center"/>
    </xf>
    <xf numFmtId="0" fontId="10" fillId="2" borderId="52" xfId="0" applyFont="1" applyFill="1" applyBorder="1" applyAlignment="1">
      <alignment horizontal="left" vertical="center"/>
    </xf>
    <xf numFmtId="178" fontId="4" fillId="0" borderId="38" xfId="2" applyNumberFormat="1" applyFont="1" applyBorder="1" applyAlignment="1">
      <alignment horizontal="center" vertical="center"/>
    </xf>
    <xf numFmtId="0" fontId="4" fillId="0" borderId="38" xfId="2" applyFont="1" applyBorder="1" applyAlignment="1">
      <alignment horizontal="center" vertical="center"/>
    </xf>
  </cellXfs>
  <cellStyles count="3">
    <cellStyle name="標準" xfId="0" builtinId="0"/>
    <cellStyle name="標準_☆220606現在　変更案☆　⑦参考様式１－４新勤務表(GH)" xfId="1"/>
    <cellStyle name="標準_Sheet1" xfId="2"/>
  </cellStyles>
  <dxfs count="2">
    <dxf>
      <fill>
        <patternFill>
          <bgColor indexed="4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38</xdr:col>
      <xdr:colOff>66675</xdr:colOff>
      <xdr:row>5</xdr:row>
      <xdr:rowOff>9525</xdr:rowOff>
    </xdr:from>
    <xdr:to>
      <xdr:col>39</xdr:col>
      <xdr:colOff>304800</xdr:colOff>
      <xdr:row>22</xdr:row>
      <xdr:rowOff>66675</xdr:rowOff>
    </xdr:to>
    <xdr:sp macro="" textlink="">
      <xdr:nvSpPr>
        <xdr:cNvPr id="6145" name="Text Box 1"/>
        <xdr:cNvSpPr txBox="1">
          <a:spLocks noChangeArrowheads="1"/>
        </xdr:cNvSpPr>
      </xdr:nvSpPr>
      <xdr:spPr bwMode="auto">
        <a:xfrm>
          <a:off x="11668125" y="847725"/>
          <a:ext cx="1933575" cy="3476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勤務時間の区分番号等</a:t>
          </a:r>
        </a:p>
        <a:p>
          <a:pPr algn="l" rtl="0">
            <a:lnSpc>
              <a:spcPts val="1200"/>
            </a:lnSpc>
            <a:defRPr sz="1000"/>
          </a:pPr>
          <a:r>
            <a:rPr lang="ja-JP" altLang="en-US" sz="1000" b="0" i="0" u="none" strike="noStrike" baseline="0">
              <a:solidFill>
                <a:srgbClr val="000000"/>
              </a:solidFill>
              <a:latin typeface="ＭＳ Ｐゴシック"/>
              <a:ea typeface="ＭＳ Ｐゴシック"/>
            </a:rPr>
            <a:t>①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　</a:t>
          </a:r>
        </a:p>
        <a:p>
          <a:pPr algn="l" rtl="0">
            <a:lnSpc>
              <a:spcPts val="1200"/>
            </a:lnSpc>
            <a:defRPr sz="1000"/>
          </a:pPr>
          <a:r>
            <a:rPr lang="ja-JP" altLang="en-US" sz="1000" b="0" i="0" u="none" strike="noStrike" baseline="0">
              <a:solidFill>
                <a:srgbClr val="000000"/>
              </a:solidFill>
              <a:latin typeface="ＭＳ Ｐゴシック"/>
              <a:ea typeface="ＭＳ Ｐゴシック"/>
            </a:rPr>
            <a:t>②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③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④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⑤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夜　　：　　 ～　　：　　（夜勤）</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明　　：　　 ～　　：　　（明け）</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（空白）休み</a:t>
          </a:r>
        </a:p>
        <a:p>
          <a:pPr algn="l" rtl="0">
            <a:lnSpc>
              <a:spcPts val="1200"/>
            </a:lnSpc>
            <a:defRPr sz="1000"/>
          </a:pPr>
          <a:r>
            <a:rPr lang="ja-JP" altLang="en-US" sz="1000" b="0" i="0" u="none" strike="noStrike" baseline="0">
              <a:solidFill>
                <a:srgbClr val="000000"/>
              </a:solidFill>
              <a:latin typeface="ＭＳ Ｐゴシック"/>
              <a:ea typeface="ＭＳ Ｐゴシック"/>
            </a:rPr>
            <a:t>有　（有給：常勤のみ）</a:t>
          </a:r>
        </a:p>
        <a:p>
          <a:pPr algn="l" rtl="0">
            <a:lnSpc>
              <a:spcPts val="1100"/>
            </a:lnSpc>
            <a:defRPr sz="1000"/>
          </a:pPr>
          <a:r>
            <a:rPr lang="ja-JP" altLang="en-US" sz="1000" b="0" i="0" u="none" strike="noStrike" baseline="0">
              <a:solidFill>
                <a:srgbClr val="000000"/>
              </a:solidFill>
              <a:latin typeface="ＭＳ Ｐゴシック"/>
              <a:ea typeface="ＭＳ Ｐゴシック"/>
            </a:rPr>
            <a:t>研　（研修・出張：常勤のみ）</a:t>
          </a:r>
        </a:p>
      </xdr:txBody>
    </xdr:sp>
    <xdr:clientData/>
  </xdr:twoCellAnchor>
  <xdr:twoCellAnchor>
    <xdr:from>
      <xdr:col>3</xdr:col>
      <xdr:colOff>1104900</xdr:colOff>
      <xdr:row>6</xdr:row>
      <xdr:rowOff>66675</xdr:rowOff>
    </xdr:from>
    <xdr:to>
      <xdr:col>4</xdr:col>
      <xdr:colOff>19050</xdr:colOff>
      <xdr:row>9</xdr:row>
      <xdr:rowOff>28575</xdr:rowOff>
    </xdr:to>
    <xdr:sp macro="" textlink="">
      <xdr:nvSpPr>
        <xdr:cNvPr id="6147" name="Text Box 3"/>
        <xdr:cNvSpPr txBox="1">
          <a:spLocks noChangeArrowheads="1"/>
        </xdr:cNvSpPr>
      </xdr:nvSpPr>
      <xdr:spPr bwMode="auto">
        <a:xfrm>
          <a:off x="2638425" y="1143000"/>
          <a:ext cx="22860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3</xdr:col>
      <xdr:colOff>1104900</xdr:colOff>
      <xdr:row>19</xdr:row>
      <xdr:rowOff>47625</xdr:rowOff>
    </xdr:from>
    <xdr:to>
      <xdr:col>4</xdr:col>
      <xdr:colOff>19050</xdr:colOff>
      <xdr:row>20</xdr:row>
      <xdr:rowOff>0</xdr:rowOff>
    </xdr:to>
    <xdr:sp macro="" textlink="">
      <xdr:nvSpPr>
        <xdr:cNvPr id="6148" name="Text Box 4"/>
        <xdr:cNvSpPr txBox="1">
          <a:spLocks noChangeArrowheads="1"/>
        </xdr:cNvSpPr>
      </xdr:nvSpPr>
      <xdr:spPr bwMode="auto">
        <a:xfrm>
          <a:off x="2638425" y="3667125"/>
          <a:ext cx="228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66675</xdr:colOff>
      <xdr:row>5</xdr:row>
      <xdr:rowOff>9525</xdr:rowOff>
    </xdr:from>
    <xdr:to>
      <xdr:col>39</xdr:col>
      <xdr:colOff>161925</xdr:colOff>
      <xdr:row>23</xdr:row>
      <xdr:rowOff>66675</xdr:rowOff>
    </xdr:to>
    <xdr:sp macro="" textlink="">
      <xdr:nvSpPr>
        <xdr:cNvPr id="2049" name="Text Box 1"/>
        <xdr:cNvSpPr txBox="1">
          <a:spLocks noChangeArrowheads="1"/>
        </xdr:cNvSpPr>
      </xdr:nvSpPr>
      <xdr:spPr bwMode="auto">
        <a:xfrm>
          <a:off x="11668125" y="847725"/>
          <a:ext cx="1790700" cy="3676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勤務時間の区分番号等</a:t>
          </a:r>
        </a:p>
        <a:p>
          <a:pPr algn="l" rtl="0">
            <a:lnSpc>
              <a:spcPts val="1200"/>
            </a:lnSpc>
            <a:defRPr sz="1000"/>
          </a:pPr>
          <a:r>
            <a:rPr lang="ja-JP" altLang="en-US" sz="1000" b="0" i="0" u="none" strike="noStrike" baseline="0">
              <a:solidFill>
                <a:srgbClr val="000000"/>
              </a:solidFill>
              <a:latin typeface="ＭＳ Ｐゴシック"/>
              <a:ea typeface="ＭＳ Ｐゴシック"/>
            </a:rPr>
            <a:t>①　　7：00　～　16：00</a:t>
          </a:r>
        </a:p>
        <a:p>
          <a:pPr algn="l" rtl="0">
            <a:lnSpc>
              <a:spcPts val="1200"/>
            </a:lnSpc>
            <a:defRPr sz="1000"/>
          </a:pPr>
          <a:r>
            <a:rPr lang="ja-JP" altLang="en-US" sz="1000" b="0" i="0" u="none" strike="noStrike" baseline="0">
              <a:solidFill>
                <a:srgbClr val="000000"/>
              </a:solidFill>
              <a:latin typeface="ＭＳ Ｐゴシック"/>
              <a:ea typeface="ＭＳ Ｐゴシック"/>
            </a:rPr>
            <a:t>（日中　8時間・夜間　0時間）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②　　8：00　～　17：00</a:t>
          </a:r>
        </a:p>
        <a:p>
          <a:pPr algn="l" rtl="0">
            <a:lnSpc>
              <a:spcPts val="1200"/>
            </a:lnSpc>
            <a:defRPr sz="1000"/>
          </a:pPr>
          <a:r>
            <a:rPr lang="ja-JP" altLang="en-US" sz="1000" b="0" i="0" u="none" strike="noStrike" baseline="0">
              <a:solidFill>
                <a:srgbClr val="000000"/>
              </a:solidFill>
              <a:latin typeface="ＭＳ Ｐゴシック"/>
              <a:ea typeface="ＭＳ Ｐゴシック"/>
            </a:rPr>
            <a:t>（日中　8時間・夜間　0時間）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③　　9：00　～　18：00</a:t>
          </a:r>
        </a:p>
        <a:p>
          <a:pPr algn="l" rtl="0">
            <a:lnSpc>
              <a:spcPts val="1200"/>
            </a:lnSpc>
            <a:defRPr sz="1000"/>
          </a:pPr>
          <a:r>
            <a:rPr lang="ja-JP" altLang="en-US" sz="1000" b="0" i="0" u="none" strike="noStrike" baseline="0">
              <a:solidFill>
                <a:srgbClr val="000000"/>
              </a:solidFill>
              <a:latin typeface="ＭＳ Ｐゴシック"/>
              <a:ea typeface="ＭＳ Ｐゴシック"/>
            </a:rPr>
            <a:t>（日中　8時間・夜間　0時間）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夜　 17：00　～  24：00（夜勤）</a:t>
          </a:r>
        </a:p>
        <a:p>
          <a:pPr algn="l" rtl="0">
            <a:lnSpc>
              <a:spcPts val="1200"/>
            </a:lnSpc>
            <a:defRPr sz="1000"/>
          </a:pPr>
          <a:r>
            <a:rPr lang="ja-JP" altLang="en-US" sz="1000" b="0" i="0" u="none" strike="noStrike" baseline="0">
              <a:solidFill>
                <a:srgbClr val="000000"/>
              </a:solidFill>
              <a:latin typeface="ＭＳ Ｐゴシック"/>
              <a:ea typeface="ＭＳ Ｐゴシック"/>
            </a:rPr>
            <a:t>（日中　4時間・夜間　3時間）</a:t>
          </a:r>
        </a:p>
        <a:p>
          <a:pPr algn="l" rtl="0">
            <a:lnSpc>
              <a:spcPts val="1200"/>
            </a:lnSpc>
            <a:defRPr sz="1000"/>
          </a:pPr>
          <a:r>
            <a:rPr lang="ja-JP" altLang="en-US" sz="1000" b="0" i="0" u="none" strike="noStrike" baseline="0">
              <a:solidFill>
                <a:srgbClr val="000000"/>
              </a:solidFill>
              <a:latin typeface="ＭＳ Ｐゴシック"/>
              <a:ea typeface="ＭＳ Ｐゴシック"/>
            </a:rPr>
            <a:t>明　   0：00　～  10：00（明け）</a:t>
          </a:r>
        </a:p>
        <a:p>
          <a:pPr algn="l" rtl="0">
            <a:lnSpc>
              <a:spcPts val="1200"/>
            </a:lnSpc>
            <a:defRPr sz="1000"/>
          </a:pPr>
          <a:r>
            <a:rPr lang="ja-JP" altLang="en-US" sz="1000" b="0" i="0" u="none" strike="noStrike" baseline="0">
              <a:solidFill>
                <a:srgbClr val="000000"/>
              </a:solidFill>
              <a:latin typeface="ＭＳ Ｐゴシック"/>
              <a:ea typeface="ＭＳ Ｐゴシック"/>
            </a:rPr>
            <a:t>（日中　4時間・夜間　5時間）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（空白）休み</a:t>
          </a:r>
        </a:p>
        <a:p>
          <a:pPr algn="l" rtl="0">
            <a:lnSpc>
              <a:spcPts val="1200"/>
            </a:lnSpc>
            <a:defRPr sz="1000"/>
          </a:pPr>
          <a:r>
            <a:rPr lang="ja-JP" altLang="en-US" sz="1000" b="0" i="0" u="none" strike="noStrike" baseline="0">
              <a:solidFill>
                <a:srgbClr val="000000"/>
              </a:solidFill>
              <a:latin typeface="ＭＳ Ｐゴシック"/>
              <a:ea typeface="ＭＳ Ｐゴシック"/>
            </a:rPr>
            <a:t>有　（有給：常勤のみ）</a:t>
          </a:r>
        </a:p>
        <a:p>
          <a:pPr algn="l" rtl="0">
            <a:lnSpc>
              <a:spcPts val="1200"/>
            </a:lnSpc>
            <a:defRPr sz="1000"/>
          </a:pPr>
          <a:r>
            <a:rPr lang="ja-JP" altLang="en-US" sz="1000" b="0" i="0" u="none" strike="noStrike" baseline="0">
              <a:solidFill>
                <a:srgbClr val="000000"/>
              </a:solidFill>
              <a:latin typeface="ＭＳ Ｐゴシック"/>
              <a:ea typeface="ＭＳ Ｐゴシック"/>
            </a:rPr>
            <a:t>研　（研修・出張：常勤のみ）</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④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⑤　　　：　　　～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xdr:txBody>
    </xdr:sp>
    <xdr:clientData/>
  </xdr:twoCellAnchor>
  <xdr:twoCellAnchor>
    <xdr:from>
      <xdr:col>0</xdr:col>
      <xdr:colOff>66675</xdr:colOff>
      <xdr:row>23</xdr:row>
      <xdr:rowOff>114300</xdr:rowOff>
    </xdr:from>
    <xdr:to>
      <xdr:col>2</xdr:col>
      <xdr:colOff>85725</xdr:colOff>
      <xdr:row>27</xdr:row>
      <xdr:rowOff>38100</xdr:rowOff>
    </xdr:to>
    <xdr:sp macro="" textlink="">
      <xdr:nvSpPr>
        <xdr:cNvPr id="2051" name="AutoShape 3"/>
        <xdr:cNvSpPr>
          <a:spLocks noChangeArrowheads="1"/>
        </xdr:cNvSpPr>
      </xdr:nvSpPr>
      <xdr:spPr bwMode="auto">
        <a:xfrm>
          <a:off x="66675" y="4572000"/>
          <a:ext cx="1123950" cy="723900"/>
        </a:xfrm>
        <a:prstGeom prst="wedgeRectCallout">
          <a:avLst>
            <a:gd name="adj1" fmla="val 56778"/>
            <a:gd name="adj2" fmla="val -96051"/>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※兼務の場合は、</a:t>
          </a:r>
        </a:p>
        <a:p>
          <a:pPr algn="l" rtl="0">
            <a:lnSpc>
              <a:spcPts val="1100"/>
            </a:lnSpc>
            <a:defRPr sz="1000"/>
          </a:pPr>
          <a:r>
            <a:rPr lang="ja-JP" altLang="en-US" sz="900" b="1" i="0" u="none" strike="noStrike" baseline="0">
              <a:solidFill>
                <a:srgbClr val="000000"/>
              </a:solidFill>
              <a:latin typeface="ＭＳ Ｐゴシック"/>
              <a:ea typeface="ＭＳ Ｐゴシック"/>
            </a:rPr>
            <a:t> 勤務時間数を切り</a:t>
          </a:r>
        </a:p>
        <a:p>
          <a:pPr algn="l" rtl="0">
            <a:lnSpc>
              <a:spcPts val="1000"/>
            </a:lnSpc>
            <a:defRPr sz="1000"/>
          </a:pPr>
          <a:r>
            <a:rPr lang="ja-JP" altLang="en-US" sz="900" b="1" i="0" u="none" strike="noStrike" baseline="0">
              <a:solidFill>
                <a:srgbClr val="000000"/>
              </a:solidFill>
              <a:latin typeface="ＭＳ Ｐゴシック"/>
              <a:ea typeface="ＭＳ Ｐゴシック"/>
            </a:rPr>
            <a:t> 分けて記入してく</a:t>
          </a:r>
        </a:p>
        <a:p>
          <a:pPr algn="l" rtl="0">
            <a:lnSpc>
              <a:spcPts val="1000"/>
            </a:lnSpc>
            <a:defRPr sz="1000"/>
          </a:pPr>
          <a:r>
            <a:rPr lang="ja-JP" altLang="en-US" sz="900" b="1" i="0" u="none" strike="noStrike" baseline="0">
              <a:solidFill>
                <a:srgbClr val="000000"/>
              </a:solidFill>
              <a:latin typeface="ＭＳ Ｐゴシック"/>
              <a:ea typeface="ＭＳ Ｐゴシック"/>
            </a:rPr>
            <a:t> ださい。</a:t>
          </a:r>
        </a:p>
      </xdr:txBody>
    </xdr:sp>
    <xdr:clientData/>
  </xdr:twoCellAnchor>
  <xdr:twoCellAnchor>
    <xdr:from>
      <xdr:col>3</xdr:col>
      <xdr:colOff>1104900</xdr:colOff>
      <xdr:row>6</xdr:row>
      <xdr:rowOff>66675</xdr:rowOff>
    </xdr:from>
    <xdr:to>
      <xdr:col>4</xdr:col>
      <xdr:colOff>19050</xdr:colOff>
      <xdr:row>9</xdr:row>
      <xdr:rowOff>28575</xdr:rowOff>
    </xdr:to>
    <xdr:sp macro="" textlink="">
      <xdr:nvSpPr>
        <xdr:cNvPr id="2052" name="Text Box 4"/>
        <xdr:cNvSpPr txBox="1">
          <a:spLocks noChangeArrowheads="1"/>
        </xdr:cNvSpPr>
      </xdr:nvSpPr>
      <xdr:spPr bwMode="auto">
        <a:xfrm>
          <a:off x="2638425" y="1143000"/>
          <a:ext cx="22860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3</xdr:col>
      <xdr:colOff>1104900</xdr:colOff>
      <xdr:row>19</xdr:row>
      <xdr:rowOff>47625</xdr:rowOff>
    </xdr:from>
    <xdr:to>
      <xdr:col>4</xdr:col>
      <xdr:colOff>19050</xdr:colOff>
      <xdr:row>20</xdr:row>
      <xdr:rowOff>0</xdr:rowOff>
    </xdr:to>
    <xdr:sp macro="" textlink="">
      <xdr:nvSpPr>
        <xdr:cNvPr id="2053" name="Text Box 5"/>
        <xdr:cNvSpPr txBox="1">
          <a:spLocks noChangeArrowheads="1"/>
        </xdr:cNvSpPr>
      </xdr:nvSpPr>
      <xdr:spPr bwMode="auto">
        <a:xfrm>
          <a:off x="2638425" y="3667125"/>
          <a:ext cx="228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3</xdr:col>
      <xdr:colOff>47625</xdr:colOff>
      <xdr:row>3</xdr:row>
      <xdr:rowOff>28575</xdr:rowOff>
    </xdr:from>
    <xdr:to>
      <xdr:col>3</xdr:col>
      <xdr:colOff>276225</xdr:colOff>
      <xdr:row>3</xdr:row>
      <xdr:rowOff>219075</xdr:rowOff>
    </xdr:to>
    <xdr:sp macro="" textlink="">
      <xdr:nvSpPr>
        <xdr:cNvPr id="2080" name="Oval 15"/>
        <xdr:cNvSpPr>
          <a:spLocks noChangeArrowheads="1"/>
        </xdr:cNvSpPr>
      </xdr:nvSpPr>
      <xdr:spPr bwMode="auto">
        <a:xfrm>
          <a:off x="1581150" y="54292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3</xdr:row>
      <xdr:rowOff>28575</xdr:rowOff>
    </xdr:from>
    <xdr:to>
      <xdr:col>9</xdr:col>
      <xdr:colOff>171450</xdr:colOff>
      <xdr:row>3</xdr:row>
      <xdr:rowOff>219075</xdr:rowOff>
    </xdr:to>
    <xdr:sp macro="" textlink="">
      <xdr:nvSpPr>
        <xdr:cNvPr id="2081" name="Oval 16"/>
        <xdr:cNvSpPr>
          <a:spLocks noChangeArrowheads="1"/>
        </xdr:cNvSpPr>
      </xdr:nvSpPr>
      <xdr:spPr bwMode="auto">
        <a:xfrm>
          <a:off x="3838575" y="54292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190500</xdr:colOff>
      <xdr:row>3</xdr:row>
      <xdr:rowOff>28575</xdr:rowOff>
    </xdr:from>
    <xdr:to>
      <xdr:col>8</xdr:col>
      <xdr:colOff>0</xdr:colOff>
      <xdr:row>3</xdr:row>
      <xdr:rowOff>219075</xdr:rowOff>
    </xdr:to>
    <xdr:sp macro="" textlink="">
      <xdr:nvSpPr>
        <xdr:cNvPr id="2082" name="Oval 17"/>
        <xdr:cNvSpPr>
          <a:spLocks noChangeArrowheads="1"/>
        </xdr:cNvSpPr>
      </xdr:nvSpPr>
      <xdr:spPr bwMode="auto">
        <a:xfrm>
          <a:off x="3457575" y="54292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28575</xdr:colOff>
      <xdr:row>3</xdr:row>
      <xdr:rowOff>28575</xdr:rowOff>
    </xdr:from>
    <xdr:to>
      <xdr:col>6</xdr:col>
      <xdr:colOff>47625</xdr:colOff>
      <xdr:row>3</xdr:row>
      <xdr:rowOff>219075</xdr:rowOff>
    </xdr:to>
    <xdr:sp macro="" textlink="">
      <xdr:nvSpPr>
        <xdr:cNvPr id="2083" name="Oval 18"/>
        <xdr:cNvSpPr>
          <a:spLocks noChangeArrowheads="1"/>
        </xdr:cNvSpPr>
      </xdr:nvSpPr>
      <xdr:spPr bwMode="auto">
        <a:xfrm>
          <a:off x="3086100" y="54292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1190625</xdr:colOff>
      <xdr:row>3</xdr:row>
      <xdr:rowOff>28575</xdr:rowOff>
    </xdr:from>
    <xdr:to>
      <xdr:col>4</xdr:col>
      <xdr:colOff>104775</xdr:colOff>
      <xdr:row>3</xdr:row>
      <xdr:rowOff>219075</xdr:rowOff>
    </xdr:to>
    <xdr:sp macro="" textlink="">
      <xdr:nvSpPr>
        <xdr:cNvPr id="2084" name="Oval 19"/>
        <xdr:cNvSpPr>
          <a:spLocks noChangeArrowheads="1"/>
        </xdr:cNvSpPr>
      </xdr:nvSpPr>
      <xdr:spPr bwMode="auto">
        <a:xfrm>
          <a:off x="2724150" y="54292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809625</xdr:colOff>
      <xdr:row>3</xdr:row>
      <xdr:rowOff>28575</xdr:rowOff>
    </xdr:from>
    <xdr:to>
      <xdr:col>3</xdr:col>
      <xdr:colOff>1038225</xdr:colOff>
      <xdr:row>3</xdr:row>
      <xdr:rowOff>219075</xdr:rowOff>
    </xdr:to>
    <xdr:sp macro="" textlink="">
      <xdr:nvSpPr>
        <xdr:cNvPr id="2085" name="Oval 20"/>
        <xdr:cNvSpPr>
          <a:spLocks noChangeArrowheads="1"/>
        </xdr:cNvSpPr>
      </xdr:nvSpPr>
      <xdr:spPr bwMode="auto">
        <a:xfrm>
          <a:off x="2343150" y="54292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428625</xdr:colOff>
      <xdr:row>3</xdr:row>
      <xdr:rowOff>28575</xdr:rowOff>
    </xdr:from>
    <xdr:to>
      <xdr:col>3</xdr:col>
      <xdr:colOff>657225</xdr:colOff>
      <xdr:row>3</xdr:row>
      <xdr:rowOff>219075</xdr:rowOff>
    </xdr:to>
    <xdr:sp macro="" textlink="">
      <xdr:nvSpPr>
        <xdr:cNvPr id="2086" name="Oval 21"/>
        <xdr:cNvSpPr>
          <a:spLocks noChangeArrowheads="1"/>
        </xdr:cNvSpPr>
      </xdr:nvSpPr>
      <xdr:spPr bwMode="auto">
        <a:xfrm>
          <a:off x="1962150" y="54292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1104900</xdr:colOff>
      <xdr:row>27</xdr:row>
      <xdr:rowOff>66675</xdr:rowOff>
    </xdr:from>
    <xdr:to>
      <xdr:col>4</xdr:col>
      <xdr:colOff>19050</xdr:colOff>
      <xdr:row>30</xdr:row>
      <xdr:rowOff>28575</xdr:rowOff>
    </xdr:to>
    <xdr:sp macro="" textlink="">
      <xdr:nvSpPr>
        <xdr:cNvPr id="7170" name="Text Box 2"/>
        <xdr:cNvSpPr txBox="1">
          <a:spLocks noChangeArrowheads="1"/>
        </xdr:cNvSpPr>
      </xdr:nvSpPr>
      <xdr:spPr bwMode="auto">
        <a:xfrm>
          <a:off x="2638425" y="5791200"/>
          <a:ext cx="22860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3</xdr:col>
      <xdr:colOff>1104900</xdr:colOff>
      <xdr:row>40</xdr:row>
      <xdr:rowOff>47625</xdr:rowOff>
    </xdr:from>
    <xdr:to>
      <xdr:col>4</xdr:col>
      <xdr:colOff>19050</xdr:colOff>
      <xdr:row>41</xdr:row>
      <xdr:rowOff>0</xdr:rowOff>
    </xdr:to>
    <xdr:sp macro="" textlink="">
      <xdr:nvSpPr>
        <xdr:cNvPr id="7171" name="Text Box 3"/>
        <xdr:cNvSpPr txBox="1">
          <a:spLocks noChangeArrowheads="1"/>
        </xdr:cNvSpPr>
      </xdr:nvSpPr>
      <xdr:spPr bwMode="auto">
        <a:xfrm>
          <a:off x="2638425" y="8315325"/>
          <a:ext cx="228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38</xdr:col>
          <xdr:colOff>152400</xdr:colOff>
          <xdr:row>26</xdr:row>
          <xdr:rowOff>0</xdr:rowOff>
        </xdr:from>
        <xdr:to>
          <xdr:col>39</xdr:col>
          <xdr:colOff>177800</xdr:colOff>
          <xdr:row>47</xdr:row>
          <xdr:rowOff>76200</xdr:rowOff>
        </xdr:to>
        <xdr:pic>
          <xdr:nvPicPr>
            <xdr:cNvPr id="7178" name="Picture 4"/>
            <xdr:cNvPicPr>
              <a:picLocks noChangeAspect="1" noChangeArrowheads="1"/>
              <a:extLst>
                <a:ext uri="{84589F7E-364E-4C9E-8A38-B11213B215E9}">
                  <a14:cameraTool cellRange="$E$79:$L$105" spid="_x0000_s7192"/>
                </a:ext>
              </a:extLst>
            </xdr:cNvPicPr>
          </xdr:nvPicPr>
          <xdr:blipFill>
            <a:blip xmlns:r="http://schemas.openxmlformats.org/officeDocument/2006/relationships" r:embed="rId1"/>
            <a:srcRect/>
            <a:stretch>
              <a:fillRect/>
            </a:stretch>
          </xdr:blipFill>
          <xdr:spPr bwMode="auto">
            <a:xfrm>
              <a:off x="11976100" y="5499100"/>
              <a:ext cx="1727200" cy="4356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0</xdr:col>
      <xdr:colOff>28575</xdr:colOff>
      <xdr:row>10</xdr:row>
      <xdr:rowOff>219075</xdr:rowOff>
    </xdr:from>
    <xdr:to>
      <xdr:col>13</xdr:col>
      <xdr:colOff>95250</xdr:colOff>
      <xdr:row>16</xdr:row>
      <xdr:rowOff>28575</xdr:rowOff>
    </xdr:to>
    <xdr:sp macro="" textlink="">
      <xdr:nvSpPr>
        <xdr:cNvPr id="7174" name="Text Box 6"/>
        <xdr:cNvSpPr txBox="1">
          <a:spLocks noChangeArrowheads="1"/>
        </xdr:cNvSpPr>
      </xdr:nvSpPr>
      <xdr:spPr bwMode="auto">
        <a:xfrm>
          <a:off x="28575" y="2505075"/>
          <a:ext cx="4800600" cy="1181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◎勤務表に職種、氏名等必要事項を入力してください。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◎各日の上段に【区分】を入力すると、下段に日中の勤務時間が表示されます。</a:t>
          </a:r>
        </a:p>
        <a:p>
          <a:pPr algn="l" rtl="0">
            <a:lnSpc>
              <a:spcPts val="1200"/>
            </a:lnSpc>
            <a:defRPr sz="1000"/>
          </a:pPr>
          <a:r>
            <a:rPr lang="ja-JP" altLang="en-US" sz="1000" b="0" i="0" u="none" strike="noStrike" baseline="0">
              <a:solidFill>
                <a:srgbClr val="000000"/>
              </a:solidFill>
              <a:latin typeface="ＭＳ Ｐゴシック"/>
              <a:ea typeface="ＭＳ Ｐゴシック"/>
            </a:rPr>
            <a:t>　（上段には、右の「勤務時間の区分番号」にて設定した【区分】と同内容を入力</a:t>
          </a:r>
        </a:p>
        <a:p>
          <a:pPr algn="l" rtl="0">
            <a:lnSpc>
              <a:spcPts val="1200"/>
            </a:lnSpc>
            <a:defRPr sz="1000"/>
          </a:pPr>
          <a:r>
            <a:rPr lang="ja-JP" altLang="en-US" sz="1000" b="0" i="0" u="none" strike="noStrike" baseline="0">
              <a:solidFill>
                <a:srgbClr val="000000"/>
              </a:solidFill>
              <a:latin typeface="ＭＳ Ｐゴシック"/>
              <a:ea typeface="ＭＳ Ｐゴシック"/>
            </a:rPr>
            <a:t>　　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rgbClr val="FF0000"/>
              </a:solidFill>
              <a:latin typeface="ＭＳ Ｐゴシック"/>
              <a:ea typeface="ＭＳ Ｐゴシック"/>
            </a:rPr>
            <a:t>※注意※</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　　兼務の場合（計画作成担当者と介護従業者との兼務等）</a:t>
          </a:r>
        </a:p>
        <a:p>
          <a:pPr algn="l" rtl="0">
            <a:lnSpc>
              <a:spcPts val="1100"/>
            </a:lnSpc>
            <a:defRPr sz="1000"/>
          </a:pPr>
          <a:r>
            <a:rPr lang="ja-JP" altLang="en-US" sz="1000" b="0" i="0" u="none" strike="noStrike" baseline="0">
              <a:solidFill>
                <a:srgbClr val="FF0000"/>
              </a:solidFill>
              <a:latin typeface="ＭＳ Ｐゴシック"/>
              <a:ea typeface="ＭＳ Ｐゴシック"/>
            </a:rPr>
            <a:t>　　　・それぞれの下段に、切り分けた日中の勤務時間を手入力してください</a:t>
          </a:r>
        </a:p>
      </xdr:txBody>
    </xdr:sp>
    <xdr:clientData/>
  </xdr:twoCellAnchor>
  <xdr:twoCellAnchor>
    <xdr:from>
      <xdr:col>18</xdr:col>
      <xdr:colOff>28575</xdr:colOff>
      <xdr:row>0</xdr:row>
      <xdr:rowOff>28575</xdr:rowOff>
    </xdr:from>
    <xdr:to>
      <xdr:col>38</xdr:col>
      <xdr:colOff>1600200</xdr:colOff>
      <xdr:row>4</xdr:row>
      <xdr:rowOff>161925</xdr:rowOff>
    </xdr:to>
    <xdr:sp macro="" textlink="">
      <xdr:nvSpPr>
        <xdr:cNvPr id="7175" name="Text Box 7"/>
        <xdr:cNvSpPr txBox="1">
          <a:spLocks noChangeArrowheads="1"/>
        </xdr:cNvSpPr>
      </xdr:nvSpPr>
      <xdr:spPr bwMode="auto">
        <a:xfrm>
          <a:off x="5810250" y="28575"/>
          <a:ext cx="73914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※勤務表作成の負担を軽減出来ればと計算式等を設定したものです。(兼務の勤務時間切り分け等は手入力が必要です。）</a:t>
          </a:r>
        </a:p>
        <a:p>
          <a:pPr algn="l" rtl="0">
            <a:lnSpc>
              <a:spcPts val="1200"/>
            </a:lnSpc>
            <a:defRPr sz="1000"/>
          </a:pPr>
          <a:r>
            <a:rPr lang="ja-JP" altLang="en-US" sz="1000" b="0" i="0" u="none" strike="noStrike" baseline="0">
              <a:solidFill>
                <a:srgbClr val="FF0000"/>
              </a:solidFill>
              <a:latin typeface="ＭＳ Ｐゴシック"/>
              <a:ea typeface="ＭＳ Ｐゴシック"/>
            </a:rPr>
            <a:t>　※入力後、作成された勤務表の内容を必ずご確認願います。</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◎赤枠内を入力してください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　　・入力内容が、下の勤務表に反映されます。（例：年月を入力すると、勤務表の日付及び曜日が自動表示されます。）</a:t>
          </a:r>
        </a:p>
        <a:p>
          <a:pPr algn="l" rtl="0">
            <a:lnSpc>
              <a:spcPts val="1100"/>
            </a:lnSpc>
            <a:defRPr sz="1000"/>
          </a:pPr>
          <a:r>
            <a:rPr lang="ja-JP" altLang="en-US" sz="1000" b="0" i="0" u="none" strike="noStrike" baseline="0">
              <a:solidFill>
                <a:srgbClr val="000000"/>
              </a:solidFill>
              <a:latin typeface="ＭＳ Ｐゴシック"/>
              <a:ea typeface="ＭＳ Ｐゴシック"/>
            </a:rPr>
            <a:t>　　・記載例と同内容を入力しています。各事業所の内容に入力しなおしてください。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6"/>
  <sheetViews>
    <sheetView tabSelected="1" view="pageBreakPreview" zoomScale="75" zoomScaleNormal="75" workbookViewId="0">
      <selection activeCell="AO20" sqref="AO20"/>
    </sheetView>
  </sheetViews>
  <sheetFormatPr defaultRowHeight="12" x14ac:dyDescent="0.15"/>
  <cols>
    <col min="1" max="1" width="5.375" style="6" customWidth="1"/>
    <col min="2" max="2" width="9.125" style="6" customWidth="1"/>
    <col min="3" max="3" width="5.625" style="6" customWidth="1"/>
    <col min="4" max="4" width="17.25" style="6" customWidth="1"/>
    <col min="5" max="35" width="2.75" style="6" customWidth="1"/>
    <col min="36" max="36" width="6.25" style="6" customWidth="1"/>
    <col min="37" max="37" width="6.625" style="6" customWidth="1"/>
    <col min="38" max="38" width="16.75" style="6" customWidth="1"/>
    <col min="39" max="39" width="22.25" style="6" customWidth="1"/>
    <col min="40" max="40" width="4.375" style="6" customWidth="1"/>
    <col min="41" max="16384" width="9" style="6"/>
  </cols>
  <sheetData>
    <row r="1" spans="2:40" customFormat="1" ht="18.75" customHeight="1" x14ac:dyDescent="0.15">
      <c r="B1" s="292" t="s">
        <v>108</v>
      </c>
      <c r="C1" s="292"/>
      <c r="D1" s="292"/>
      <c r="E1" s="1"/>
      <c r="F1" s="1"/>
      <c r="G1" s="1"/>
      <c r="H1" s="1"/>
      <c r="I1" s="1"/>
      <c r="J1" s="1"/>
      <c r="K1" s="1"/>
      <c r="L1" s="1"/>
      <c r="M1" s="1"/>
      <c r="N1" s="1"/>
      <c r="O1" s="1"/>
      <c r="P1" s="1"/>
      <c r="Q1" s="1"/>
      <c r="R1" s="1"/>
      <c r="S1" s="1"/>
      <c r="T1" s="1"/>
      <c r="U1" s="1"/>
      <c r="V1" s="1"/>
      <c r="W1" s="1"/>
      <c r="X1" s="1"/>
      <c r="Y1" s="1"/>
      <c r="AA1" s="2"/>
      <c r="AB1" s="277" t="s">
        <v>8</v>
      </c>
      <c r="AC1" s="277"/>
      <c r="AD1" s="277"/>
      <c r="AE1" s="277"/>
      <c r="AF1" s="277"/>
      <c r="AG1" s="267" t="s">
        <v>84</v>
      </c>
      <c r="AH1" s="267"/>
      <c r="AI1" s="267"/>
      <c r="AJ1" s="267"/>
      <c r="AK1" s="267"/>
      <c r="AL1" s="267"/>
      <c r="AM1" s="290" t="s">
        <v>113</v>
      </c>
      <c r="AN1" s="290"/>
    </row>
    <row r="2" spans="2:40" customFormat="1" ht="19.5" customHeight="1" x14ac:dyDescent="0.15">
      <c r="B2" s="178" t="s">
        <v>98</v>
      </c>
      <c r="C2" s="178"/>
      <c r="D2" s="178"/>
      <c r="E2" s="178"/>
      <c r="F2" s="178"/>
      <c r="G2" s="179" t="s">
        <v>151</v>
      </c>
      <c r="H2" s="179"/>
      <c r="I2" s="179"/>
      <c r="J2" s="179"/>
      <c r="K2" s="179"/>
      <c r="L2" s="179"/>
      <c r="M2" s="179"/>
      <c r="N2" s="179"/>
      <c r="O2" s="179"/>
      <c r="P2" s="1"/>
      <c r="Q2" s="1"/>
      <c r="R2" s="177" t="s">
        <v>72</v>
      </c>
      <c r="S2" s="177"/>
      <c r="T2" s="177"/>
      <c r="U2" s="177"/>
      <c r="V2" s="61"/>
      <c r="W2" s="61"/>
      <c r="X2" s="2"/>
      <c r="Y2" s="1"/>
      <c r="AA2" s="2"/>
      <c r="AB2" s="277" t="s">
        <v>95</v>
      </c>
      <c r="AC2" s="277"/>
      <c r="AD2" s="277"/>
      <c r="AE2" s="277"/>
      <c r="AF2" s="277"/>
      <c r="AG2" s="277" t="s">
        <v>93</v>
      </c>
      <c r="AH2" s="277"/>
      <c r="AI2" s="277"/>
      <c r="AJ2" s="277"/>
      <c r="AK2" s="277"/>
      <c r="AL2" s="277"/>
    </row>
    <row r="3" spans="2:40" customFormat="1" ht="2.25" customHeight="1" x14ac:dyDescent="0.15">
      <c r="B3" s="3"/>
      <c r="C3" s="1"/>
      <c r="D3" s="1"/>
      <c r="E3" s="1"/>
      <c r="F3" s="1"/>
      <c r="G3" s="1"/>
      <c r="H3" s="1"/>
      <c r="I3" s="1"/>
      <c r="J3" s="1"/>
      <c r="K3" s="1"/>
      <c r="L3" s="1"/>
      <c r="M3" s="1"/>
      <c r="N3" s="1"/>
      <c r="O3" s="1"/>
      <c r="P3" s="1"/>
      <c r="Q3" s="1"/>
      <c r="R3" s="4"/>
      <c r="S3" s="4"/>
      <c r="T3" s="4"/>
      <c r="U3" s="4"/>
      <c r="V3" s="4"/>
      <c r="W3" s="4"/>
      <c r="X3" s="1"/>
      <c r="Y3" s="1"/>
      <c r="Z3" s="5"/>
      <c r="AA3" s="5"/>
      <c r="AB3" s="5"/>
      <c r="AC3" s="5"/>
      <c r="AD3" s="5"/>
      <c r="AE3" s="5"/>
      <c r="AF3" s="5"/>
      <c r="AG3" s="5"/>
      <c r="AH3" s="5"/>
      <c r="AI3" s="5"/>
      <c r="AJ3" s="5"/>
      <c r="AK3" s="5"/>
      <c r="AL3" s="5"/>
    </row>
    <row r="4" spans="2:40" customFormat="1" ht="19.5" customHeight="1" x14ac:dyDescent="0.15">
      <c r="B4" s="177" t="s">
        <v>11</v>
      </c>
      <c r="C4" s="177"/>
      <c r="D4" s="177"/>
      <c r="E4" s="177"/>
      <c r="F4" s="177"/>
      <c r="G4" s="177"/>
      <c r="H4" s="177"/>
      <c r="I4" s="177"/>
      <c r="J4" s="177"/>
      <c r="K4" s="61"/>
      <c r="L4" s="177" t="s">
        <v>73</v>
      </c>
      <c r="M4" s="177"/>
      <c r="N4" s="177"/>
      <c r="O4" s="177"/>
      <c r="P4" s="177"/>
      <c r="Q4" s="177" t="s">
        <v>100</v>
      </c>
      <c r="R4" s="177"/>
      <c r="S4" s="177"/>
      <c r="T4" s="177"/>
      <c r="U4" s="177"/>
      <c r="V4" s="177"/>
      <c r="W4" s="177"/>
      <c r="X4" s="177"/>
      <c r="Y4" s="61"/>
      <c r="Z4" s="61"/>
      <c r="AA4" s="6"/>
      <c r="AB4" s="278" t="s">
        <v>74</v>
      </c>
      <c r="AC4" s="278"/>
      <c r="AD4" s="278"/>
      <c r="AE4" s="278"/>
      <c r="AF4" s="278" t="s">
        <v>97</v>
      </c>
      <c r="AG4" s="278"/>
      <c r="AH4" s="177" t="s">
        <v>101</v>
      </c>
      <c r="AI4" s="177"/>
      <c r="AJ4" s="177" t="s">
        <v>102</v>
      </c>
      <c r="AK4" s="177"/>
      <c r="AL4" s="177"/>
    </row>
    <row r="5" spans="2:40" customFormat="1" ht="6" customHeight="1" thickBo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2" customFormat="1" ht="18.75" customHeight="1" x14ac:dyDescent="0.15">
      <c r="B6" s="241" t="s">
        <v>16</v>
      </c>
      <c r="C6" s="243" t="s">
        <v>17</v>
      </c>
      <c r="D6" s="245" t="s">
        <v>18</v>
      </c>
      <c r="E6" s="8">
        <v>1</v>
      </c>
      <c r="F6" s="9">
        <v>2</v>
      </c>
      <c r="G6" s="9">
        <v>3</v>
      </c>
      <c r="H6" s="9">
        <v>4</v>
      </c>
      <c r="I6" s="9">
        <v>5</v>
      </c>
      <c r="J6" s="9">
        <v>6</v>
      </c>
      <c r="K6" s="10">
        <v>7</v>
      </c>
      <c r="L6" s="8">
        <v>8</v>
      </c>
      <c r="M6" s="9">
        <v>9</v>
      </c>
      <c r="N6" s="9">
        <v>10</v>
      </c>
      <c r="O6" s="9">
        <v>11</v>
      </c>
      <c r="P6" s="9">
        <v>12</v>
      </c>
      <c r="Q6" s="9">
        <v>13</v>
      </c>
      <c r="R6" s="10">
        <v>14</v>
      </c>
      <c r="S6" s="8">
        <v>15</v>
      </c>
      <c r="T6" s="9">
        <v>16</v>
      </c>
      <c r="U6" s="9">
        <v>17</v>
      </c>
      <c r="V6" s="9">
        <v>18</v>
      </c>
      <c r="W6" s="9">
        <v>19</v>
      </c>
      <c r="X6" s="9">
        <v>20</v>
      </c>
      <c r="Y6" s="10">
        <v>21</v>
      </c>
      <c r="Z6" s="8">
        <v>22</v>
      </c>
      <c r="AA6" s="9">
        <v>23</v>
      </c>
      <c r="AB6" s="9">
        <v>24</v>
      </c>
      <c r="AC6" s="9">
        <v>25</v>
      </c>
      <c r="AD6" s="9">
        <v>26</v>
      </c>
      <c r="AE6" s="9">
        <v>27</v>
      </c>
      <c r="AF6" s="11">
        <v>28</v>
      </c>
      <c r="AG6" s="8">
        <v>29</v>
      </c>
      <c r="AH6" s="9">
        <v>30</v>
      </c>
      <c r="AI6" s="10">
        <v>31</v>
      </c>
      <c r="AJ6" s="275" t="s">
        <v>19</v>
      </c>
      <c r="AK6" s="271" t="s">
        <v>20</v>
      </c>
      <c r="AL6" s="273" t="s">
        <v>21</v>
      </c>
    </row>
    <row r="7" spans="2:40" s="12" customFormat="1" ht="18.75" customHeight="1" thickBot="1" x14ac:dyDescent="0.2">
      <c r="B7" s="242"/>
      <c r="C7" s="244"/>
      <c r="D7" s="246"/>
      <c r="E7" s="13" t="s">
        <v>7</v>
      </c>
      <c r="F7" s="15" t="s">
        <v>22</v>
      </c>
      <c r="G7" s="15" t="s">
        <v>23</v>
      </c>
      <c r="H7" s="15" t="s">
        <v>24</v>
      </c>
      <c r="I7" s="15" t="s">
        <v>25</v>
      </c>
      <c r="J7" s="15" t="s">
        <v>0</v>
      </c>
      <c r="K7" s="16" t="s">
        <v>26</v>
      </c>
      <c r="L7" s="13" t="s">
        <v>7</v>
      </c>
      <c r="M7" s="15" t="s">
        <v>22</v>
      </c>
      <c r="N7" s="15" t="s">
        <v>23</v>
      </c>
      <c r="O7" s="15" t="s">
        <v>24</v>
      </c>
      <c r="P7" s="15" t="s">
        <v>25</v>
      </c>
      <c r="Q7" s="15" t="s">
        <v>0</v>
      </c>
      <c r="R7" s="16" t="s">
        <v>26</v>
      </c>
      <c r="S7" s="13" t="s">
        <v>7</v>
      </c>
      <c r="T7" s="15" t="s">
        <v>22</v>
      </c>
      <c r="U7" s="15" t="s">
        <v>23</v>
      </c>
      <c r="V7" s="15" t="s">
        <v>24</v>
      </c>
      <c r="W7" s="15" t="s">
        <v>25</v>
      </c>
      <c r="X7" s="15" t="s">
        <v>0</v>
      </c>
      <c r="Y7" s="16" t="s">
        <v>26</v>
      </c>
      <c r="Z7" s="13" t="s">
        <v>7</v>
      </c>
      <c r="AA7" s="15" t="s">
        <v>22</v>
      </c>
      <c r="AB7" s="15" t="s">
        <v>23</v>
      </c>
      <c r="AC7" s="15" t="s">
        <v>4</v>
      </c>
      <c r="AD7" s="15" t="s">
        <v>5</v>
      </c>
      <c r="AE7" s="15" t="s">
        <v>12</v>
      </c>
      <c r="AF7" s="14" t="s">
        <v>1</v>
      </c>
      <c r="AG7" s="13" t="s">
        <v>2</v>
      </c>
      <c r="AH7" s="15" t="s">
        <v>3</v>
      </c>
      <c r="AI7" s="16" t="s">
        <v>23</v>
      </c>
      <c r="AJ7" s="276"/>
      <c r="AK7" s="272"/>
      <c r="AL7" s="274"/>
    </row>
    <row r="8" spans="2:40" s="12" customFormat="1" ht="15.75" customHeight="1" x14ac:dyDescent="0.15">
      <c r="B8" s="247" t="s">
        <v>75</v>
      </c>
      <c r="C8" s="249"/>
      <c r="D8" s="251"/>
      <c r="E8" s="85"/>
      <c r="F8" s="86"/>
      <c r="G8" s="86"/>
      <c r="H8" s="86"/>
      <c r="I8" s="86"/>
      <c r="J8" s="86"/>
      <c r="K8" s="87"/>
      <c r="L8" s="85"/>
      <c r="M8" s="86"/>
      <c r="N8" s="86"/>
      <c r="O8" s="86"/>
      <c r="P8" s="86"/>
      <c r="Q8" s="86"/>
      <c r="R8" s="87"/>
      <c r="S8" s="85"/>
      <c r="T8" s="86"/>
      <c r="U8" s="86"/>
      <c r="V8" s="86"/>
      <c r="W8" s="86"/>
      <c r="X8" s="86"/>
      <c r="Y8" s="87"/>
      <c r="Z8" s="85"/>
      <c r="AA8" s="86"/>
      <c r="AB8" s="86"/>
      <c r="AC8" s="86"/>
      <c r="AD8" s="86"/>
      <c r="AE8" s="86"/>
      <c r="AF8" s="87"/>
      <c r="AG8" s="85"/>
      <c r="AH8" s="86"/>
      <c r="AI8" s="88"/>
      <c r="AJ8" s="263"/>
      <c r="AK8" s="255"/>
      <c r="AL8" s="269"/>
    </row>
    <row r="9" spans="2:40" ht="15.75" customHeight="1" thickBot="1" x14ac:dyDescent="0.2">
      <c r="B9" s="248"/>
      <c r="C9" s="250"/>
      <c r="D9" s="252"/>
      <c r="E9" s="116"/>
      <c r="F9" s="117"/>
      <c r="G9" s="117"/>
      <c r="H9" s="117"/>
      <c r="I9" s="117"/>
      <c r="J9" s="117"/>
      <c r="K9" s="118"/>
      <c r="L9" s="116"/>
      <c r="M9" s="117"/>
      <c r="N9" s="117"/>
      <c r="O9" s="117"/>
      <c r="P9" s="117"/>
      <c r="Q9" s="117"/>
      <c r="R9" s="118"/>
      <c r="S9" s="116"/>
      <c r="T9" s="117"/>
      <c r="U9" s="117"/>
      <c r="V9" s="117"/>
      <c r="W9" s="117"/>
      <c r="X9" s="117"/>
      <c r="Y9" s="118"/>
      <c r="Z9" s="116"/>
      <c r="AA9" s="117"/>
      <c r="AB9" s="117"/>
      <c r="AC9" s="117"/>
      <c r="AD9" s="117"/>
      <c r="AE9" s="117"/>
      <c r="AF9" s="118"/>
      <c r="AG9" s="116"/>
      <c r="AH9" s="117"/>
      <c r="AI9" s="119"/>
      <c r="AJ9" s="281"/>
      <c r="AK9" s="268"/>
      <c r="AL9" s="270"/>
    </row>
    <row r="10" spans="2:40" s="12" customFormat="1" ht="15.75" customHeight="1" x14ac:dyDescent="0.15">
      <c r="B10" s="299" t="s">
        <v>107</v>
      </c>
      <c r="C10" s="229"/>
      <c r="D10" s="231"/>
      <c r="E10" s="85"/>
      <c r="F10" s="86"/>
      <c r="G10" s="86"/>
      <c r="H10" s="86"/>
      <c r="I10" s="86"/>
      <c r="J10" s="86"/>
      <c r="K10" s="87"/>
      <c r="L10" s="85"/>
      <c r="M10" s="86"/>
      <c r="N10" s="86"/>
      <c r="O10" s="86"/>
      <c r="P10" s="86"/>
      <c r="Q10" s="86"/>
      <c r="R10" s="87"/>
      <c r="S10" s="85"/>
      <c r="T10" s="86"/>
      <c r="U10" s="86"/>
      <c r="V10" s="86"/>
      <c r="W10" s="86"/>
      <c r="X10" s="86"/>
      <c r="Y10" s="87"/>
      <c r="Z10" s="85"/>
      <c r="AA10" s="86"/>
      <c r="AB10" s="86"/>
      <c r="AC10" s="86"/>
      <c r="AD10" s="86"/>
      <c r="AE10" s="86"/>
      <c r="AF10" s="87"/>
      <c r="AG10" s="85"/>
      <c r="AH10" s="86"/>
      <c r="AI10" s="88"/>
      <c r="AJ10" s="263"/>
      <c r="AK10" s="255"/>
      <c r="AL10" s="269"/>
    </row>
    <row r="11" spans="2:40" ht="15.75" customHeight="1" x14ac:dyDescent="0.15">
      <c r="B11" s="300"/>
      <c r="C11" s="230"/>
      <c r="D11" s="232"/>
      <c r="E11" s="92"/>
      <c r="F11" s="93"/>
      <c r="G11" s="93"/>
      <c r="H11" s="93"/>
      <c r="I11" s="93"/>
      <c r="J11" s="93"/>
      <c r="K11" s="94"/>
      <c r="L11" s="92"/>
      <c r="M11" s="93"/>
      <c r="N11" s="93"/>
      <c r="O11" s="93"/>
      <c r="P11" s="93"/>
      <c r="Q11" s="93"/>
      <c r="R11" s="94"/>
      <c r="S11" s="92"/>
      <c r="T11" s="93"/>
      <c r="U11" s="93"/>
      <c r="V11" s="93"/>
      <c r="W11" s="93"/>
      <c r="X11" s="93"/>
      <c r="Y11" s="94"/>
      <c r="Z11" s="92"/>
      <c r="AA11" s="93"/>
      <c r="AB11" s="93"/>
      <c r="AC11" s="93"/>
      <c r="AD11" s="93"/>
      <c r="AE11" s="93"/>
      <c r="AF11" s="94"/>
      <c r="AG11" s="92"/>
      <c r="AH11" s="93"/>
      <c r="AI11" s="95"/>
      <c r="AJ11" s="258"/>
      <c r="AK11" s="256"/>
      <c r="AL11" s="307"/>
    </row>
    <row r="12" spans="2:40" ht="15.75" customHeight="1" x14ac:dyDescent="0.15">
      <c r="B12" s="301"/>
      <c r="C12" s="224"/>
      <c r="D12" s="233"/>
      <c r="E12" s="89"/>
      <c r="F12" s="90"/>
      <c r="G12" s="90"/>
      <c r="H12" s="90"/>
      <c r="I12" s="90"/>
      <c r="J12" s="90"/>
      <c r="K12" s="91"/>
      <c r="L12" s="89"/>
      <c r="M12" s="90"/>
      <c r="N12" s="90"/>
      <c r="O12" s="90"/>
      <c r="P12" s="90"/>
      <c r="Q12" s="90"/>
      <c r="R12" s="91"/>
      <c r="S12" s="89"/>
      <c r="T12" s="90"/>
      <c r="U12" s="90"/>
      <c r="V12" s="90"/>
      <c r="W12" s="90"/>
      <c r="X12" s="90"/>
      <c r="Y12" s="91"/>
      <c r="Z12" s="89"/>
      <c r="AA12" s="90"/>
      <c r="AB12" s="90"/>
      <c r="AC12" s="90"/>
      <c r="AD12" s="90"/>
      <c r="AE12" s="90"/>
      <c r="AF12" s="91"/>
      <c r="AG12" s="89"/>
      <c r="AH12" s="90"/>
      <c r="AI12" s="90"/>
      <c r="AJ12" s="257"/>
      <c r="AK12" s="259"/>
      <c r="AL12" s="253"/>
    </row>
    <row r="13" spans="2:40" ht="15.75" customHeight="1" x14ac:dyDescent="0.15">
      <c r="B13" s="302"/>
      <c r="C13" s="230"/>
      <c r="D13" s="234"/>
      <c r="E13" s="92"/>
      <c r="F13" s="93"/>
      <c r="G13" s="93"/>
      <c r="H13" s="93"/>
      <c r="I13" s="93"/>
      <c r="J13" s="93"/>
      <c r="K13" s="95"/>
      <c r="L13" s="92"/>
      <c r="M13" s="93"/>
      <c r="N13" s="93"/>
      <c r="O13" s="93"/>
      <c r="P13" s="93"/>
      <c r="Q13" s="93"/>
      <c r="R13" s="95"/>
      <c r="S13" s="92"/>
      <c r="T13" s="93"/>
      <c r="U13" s="93"/>
      <c r="V13" s="93"/>
      <c r="W13" s="93"/>
      <c r="X13" s="93"/>
      <c r="Y13" s="95"/>
      <c r="Z13" s="92"/>
      <c r="AA13" s="93"/>
      <c r="AB13" s="93"/>
      <c r="AC13" s="93"/>
      <c r="AD13" s="93"/>
      <c r="AE13" s="93"/>
      <c r="AF13" s="95"/>
      <c r="AG13" s="92"/>
      <c r="AH13" s="93"/>
      <c r="AI13" s="93"/>
      <c r="AJ13" s="258"/>
      <c r="AK13" s="256"/>
      <c r="AL13" s="254"/>
    </row>
    <row r="14" spans="2:40" ht="15.75" customHeight="1" x14ac:dyDescent="0.15">
      <c r="B14" s="303"/>
      <c r="C14" s="235"/>
      <c r="D14" s="226"/>
      <c r="E14" s="96"/>
      <c r="F14" s="97"/>
      <c r="G14" s="97"/>
      <c r="H14" s="97"/>
      <c r="I14" s="97"/>
      <c r="J14" s="97"/>
      <c r="K14" s="98"/>
      <c r="L14" s="96"/>
      <c r="M14" s="97"/>
      <c r="N14" s="97"/>
      <c r="O14" s="97"/>
      <c r="P14" s="97"/>
      <c r="Q14" s="97"/>
      <c r="R14" s="98"/>
      <c r="S14" s="96"/>
      <c r="T14" s="97"/>
      <c r="U14" s="97"/>
      <c r="V14" s="97"/>
      <c r="W14" s="97"/>
      <c r="X14" s="97"/>
      <c r="Y14" s="98"/>
      <c r="Z14" s="96"/>
      <c r="AA14" s="97"/>
      <c r="AB14" s="97"/>
      <c r="AC14" s="97"/>
      <c r="AD14" s="97"/>
      <c r="AE14" s="97"/>
      <c r="AF14" s="99"/>
      <c r="AG14" s="96"/>
      <c r="AH14" s="97"/>
      <c r="AI14" s="98"/>
      <c r="AJ14" s="261"/>
      <c r="AK14" s="259"/>
      <c r="AL14" s="253"/>
    </row>
    <row r="15" spans="2:40" ht="15.75" customHeight="1" thickBot="1" x14ac:dyDescent="0.2">
      <c r="B15" s="304"/>
      <c r="C15" s="236"/>
      <c r="D15" s="305"/>
      <c r="E15" s="100"/>
      <c r="F15" s="101"/>
      <c r="G15" s="101"/>
      <c r="H15" s="101"/>
      <c r="I15" s="101"/>
      <c r="J15" s="101"/>
      <c r="K15" s="102"/>
      <c r="L15" s="100"/>
      <c r="M15" s="101"/>
      <c r="N15" s="101"/>
      <c r="O15" s="101"/>
      <c r="P15" s="101"/>
      <c r="Q15" s="101"/>
      <c r="R15" s="102"/>
      <c r="S15" s="100"/>
      <c r="T15" s="101"/>
      <c r="U15" s="101"/>
      <c r="V15" s="101"/>
      <c r="W15" s="101"/>
      <c r="X15" s="101"/>
      <c r="Y15" s="102"/>
      <c r="Z15" s="100"/>
      <c r="AA15" s="101"/>
      <c r="AB15" s="101"/>
      <c r="AC15" s="101"/>
      <c r="AD15" s="101"/>
      <c r="AE15" s="101"/>
      <c r="AF15" s="103"/>
      <c r="AG15" s="100"/>
      <c r="AH15" s="101"/>
      <c r="AI15" s="102"/>
      <c r="AJ15" s="262"/>
      <c r="AK15" s="306"/>
      <c r="AL15" s="260"/>
    </row>
    <row r="16" spans="2:40" ht="6" customHeight="1" x14ac:dyDescent="0.15">
      <c r="B16" s="38"/>
      <c r="C16" s="39"/>
      <c r="D16" s="40"/>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c r="AK16" s="42"/>
      <c r="AL16" s="43"/>
    </row>
    <row r="17" spans="2:40" ht="14.25" customHeight="1" x14ac:dyDescent="0.15">
      <c r="B17" s="41" t="s">
        <v>106</v>
      </c>
      <c r="I17" s="44"/>
      <c r="AJ17" s="45"/>
      <c r="AK17" s="45"/>
      <c r="AL17" s="7"/>
    </row>
    <row r="18" spans="2:40" ht="16.5" customHeight="1" thickBot="1" x14ac:dyDescent="0.2">
      <c r="B18" s="46" t="s">
        <v>103</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7" t="s">
        <v>104</v>
      </c>
    </row>
    <row r="19" spans="2:40" ht="18.75" customHeight="1" x14ac:dyDescent="0.15">
      <c r="B19" s="187" t="s">
        <v>16</v>
      </c>
      <c r="C19" s="243" t="s">
        <v>17</v>
      </c>
      <c r="D19" s="245" t="s">
        <v>18</v>
      </c>
      <c r="E19" s="8">
        <v>1</v>
      </c>
      <c r="F19" s="9">
        <v>2</v>
      </c>
      <c r="G19" s="9">
        <v>3</v>
      </c>
      <c r="H19" s="9">
        <v>4</v>
      </c>
      <c r="I19" s="9">
        <v>5</v>
      </c>
      <c r="J19" s="9">
        <v>6</v>
      </c>
      <c r="K19" s="11">
        <v>7</v>
      </c>
      <c r="L19" s="8">
        <v>8</v>
      </c>
      <c r="M19" s="9">
        <v>9</v>
      </c>
      <c r="N19" s="9">
        <v>10</v>
      </c>
      <c r="O19" s="9">
        <v>11</v>
      </c>
      <c r="P19" s="9">
        <v>12</v>
      </c>
      <c r="Q19" s="9">
        <v>13</v>
      </c>
      <c r="R19" s="10">
        <v>14</v>
      </c>
      <c r="S19" s="8">
        <v>15</v>
      </c>
      <c r="T19" s="9">
        <v>16</v>
      </c>
      <c r="U19" s="9">
        <v>17</v>
      </c>
      <c r="V19" s="9">
        <v>18</v>
      </c>
      <c r="W19" s="9">
        <v>19</v>
      </c>
      <c r="X19" s="9">
        <v>20</v>
      </c>
      <c r="Y19" s="10">
        <v>21</v>
      </c>
      <c r="Z19" s="8">
        <v>22</v>
      </c>
      <c r="AA19" s="9">
        <v>23</v>
      </c>
      <c r="AB19" s="9">
        <v>24</v>
      </c>
      <c r="AC19" s="9">
        <v>25</v>
      </c>
      <c r="AD19" s="9">
        <v>26</v>
      </c>
      <c r="AE19" s="9">
        <v>27</v>
      </c>
      <c r="AF19" s="11">
        <v>28</v>
      </c>
      <c r="AG19" s="8">
        <v>29</v>
      </c>
      <c r="AH19" s="9">
        <v>30</v>
      </c>
      <c r="AI19" s="10">
        <v>31</v>
      </c>
      <c r="AJ19" s="308" t="s">
        <v>19</v>
      </c>
      <c r="AK19" s="271" t="s">
        <v>20</v>
      </c>
      <c r="AL19" s="279" t="s">
        <v>21</v>
      </c>
    </row>
    <row r="20" spans="2:40" ht="18.75" customHeight="1" thickBot="1" x14ac:dyDescent="0.2">
      <c r="B20" s="298"/>
      <c r="C20" s="244"/>
      <c r="D20" s="246"/>
      <c r="E20" s="13" t="s">
        <v>7</v>
      </c>
      <c r="F20" s="15" t="s">
        <v>22</v>
      </c>
      <c r="G20" s="15" t="s">
        <v>23</v>
      </c>
      <c r="H20" s="15" t="s">
        <v>24</v>
      </c>
      <c r="I20" s="15" t="s">
        <v>25</v>
      </c>
      <c r="J20" s="15" t="s">
        <v>0</v>
      </c>
      <c r="K20" s="16" t="s">
        <v>26</v>
      </c>
      <c r="L20" s="13" t="s">
        <v>7</v>
      </c>
      <c r="M20" s="15" t="s">
        <v>22</v>
      </c>
      <c r="N20" s="15" t="s">
        <v>23</v>
      </c>
      <c r="O20" s="15" t="s">
        <v>24</v>
      </c>
      <c r="P20" s="15" t="s">
        <v>25</v>
      </c>
      <c r="Q20" s="15" t="s">
        <v>0</v>
      </c>
      <c r="R20" s="16" t="s">
        <v>26</v>
      </c>
      <c r="S20" s="13" t="s">
        <v>7</v>
      </c>
      <c r="T20" s="15" t="s">
        <v>22</v>
      </c>
      <c r="U20" s="15" t="s">
        <v>23</v>
      </c>
      <c r="V20" s="15" t="s">
        <v>24</v>
      </c>
      <c r="W20" s="15" t="s">
        <v>25</v>
      </c>
      <c r="X20" s="15" t="s">
        <v>0</v>
      </c>
      <c r="Y20" s="16" t="s">
        <v>26</v>
      </c>
      <c r="Z20" s="13" t="s">
        <v>7</v>
      </c>
      <c r="AA20" s="15" t="s">
        <v>22</v>
      </c>
      <c r="AB20" s="15" t="s">
        <v>23</v>
      </c>
      <c r="AC20" s="15" t="s">
        <v>4</v>
      </c>
      <c r="AD20" s="15" t="s">
        <v>5</v>
      </c>
      <c r="AE20" s="15" t="s">
        <v>12</v>
      </c>
      <c r="AF20" s="14" t="s">
        <v>1</v>
      </c>
      <c r="AG20" s="13" t="s">
        <v>2</v>
      </c>
      <c r="AH20" s="15" t="s">
        <v>3</v>
      </c>
      <c r="AI20" s="16" t="s">
        <v>23</v>
      </c>
      <c r="AJ20" s="309"/>
      <c r="AK20" s="272"/>
      <c r="AL20" s="280"/>
    </row>
    <row r="21" spans="2:40" ht="15.75" customHeight="1" x14ac:dyDescent="0.15">
      <c r="B21" s="228" t="s">
        <v>85</v>
      </c>
      <c r="C21" s="224"/>
      <c r="D21" s="226"/>
      <c r="E21" s="85"/>
      <c r="F21" s="86"/>
      <c r="G21" s="90"/>
      <c r="H21" s="90"/>
      <c r="I21" s="90"/>
      <c r="J21" s="90"/>
      <c r="K21" s="91"/>
      <c r="L21" s="89"/>
      <c r="M21" s="90"/>
      <c r="N21" s="90"/>
      <c r="O21" s="90"/>
      <c r="P21" s="90"/>
      <c r="Q21" s="90"/>
      <c r="R21" s="91"/>
      <c r="S21" s="89"/>
      <c r="T21" s="90"/>
      <c r="U21" s="90"/>
      <c r="V21" s="90"/>
      <c r="W21" s="90"/>
      <c r="X21" s="90"/>
      <c r="Y21" s="91"/>
      <c r="Z21" s="89"/>
      <c r="AA21" s="90"/>
      <c r="AB21" s="90"/>
      <c r="AC21" s="90"/>
      <c r="AD21" s="90"/>
      <c r="AE21" s="90"/>
      <c r="AF21" s="91"/>
      <c r="AG21" s="89"/>
      <c r="AH21" s="90"/>
      <c r="AI21" s="90"/>
      <c r="AJ21" s="213"/>
      <c r="AK21" s="209"/>
      <c r="AL21" s="253"/>
    </row>
    <row r="22" spans="2:40" ht="15.75" customHeight="1" x14ac:dyDescent="0.15">
      <c r="B22" s="228"/>
      <c r="C22" s="230"/>
      <c r="D22" s="238"/>
      <c r="E22" s="104"/>
      <c r="F22" s="105"/>
      <c r="G22" s="105"/>
      <c r="H22" s="105"/>
      <c r="I22" s="105"/>
      <c r="J22" s="105"/>
      <c r="K22" s="106"/>
      <c r="L22" s="104"/>
      <c r="M22" s="105"/>
      <c r="N22" s="105"/>
      <c r="O22" s="105"/>
      <c r="P22" s="105"/>
      <c r="Q22" s="105"/>
      <c r="R22" s="106"/>
      <c r="S22" s="104"/>
      <c r="T22" s="105"/>
      <c r="U22" s="105"/>
      <c r="V22" s="105"/>
      <c r="W22" s="105"/>
      <c r="X22" s="105"/>
      <c r="Y22" s="106"/>
      <c r="Z22" s="104"/>
      <c r="AA22" s="105"/>
      <c r="AB22" s="105"/>
      <c r="AC22" s="105"/>
      <c r="AD22" s="105"/>
      <c r="AE22" s="105"/>
      <c r="AF22" s="106"/>
      <c r="AG22" s="104"/>
      <c r="AH22" s="105"/>
      <c r="AI22" s="105"/>
      <c r="AJ22" s="214"/>
      <c r="AK22" s="210"/>
      <c r="AL22" s="288"/>
    </row>
    <row r="23" spans="2:40" ht="15.75" customHeight="1" x14ac:dyDescent="0.15">
      <c r="B23" s="228"/>
      <c r="C23" s="224"/>
      <c r="D23" s="226"/>
      <c r="E23" s="89"/>
      <c r="F23" s="90"/>
      <c r="G23" s="90"/>
      <c r="H23" s="90"/>
      <c r="I23" s="90"/>
      <c r="J23" s="90"/>
      <c r="K23" s="91"/>
      <c r="L23" s="89"/>
      <c r="M23" s="90"/>
      <c r="N23" s="90"/>
      <c r="O23" s="90"/>
      <c r="P23" s="90"/>
      <c r="Q23" s="90"/>
      <c r="R23" s="91"/>
      <c r="S23" s="89"/>
      <c r="T23" s="90"/>
      <c r="U23" s="90"/>
      <c r="V23" s="90"/>
      <c r="W23" s="90"/>
      <c r="X23" s="90"/>
      <c r="Y23" s="91"/>
      <c r="Z23" s="89"/>
      <c r="AA23" s="90"/>
      <c r="AB23" s="90"/>
      <c r="AC23" s="90"/>
      <c r="AD23" s="90"/>
      <c r="AE23" s="90"/>
      <c r="AF23" s="91"/>
      <c r="AG23" s="89"/>
      <c r="AH23" s="90"/>
      <c r="AI23" s="90"/>
      <c r="AJ23" s="213"/>
      <c r="AK23" s="209"/>
      <c r="AL23" s="287"/>
      <c r="AM23" s="60"/>
      <c r="AN23" s="60"/>
    </row>
    <row r="24" spans="2:40" ht="15.75" customHeight="1" x14ac:dyDescent="0.15">
      <c r="B24" s="228"/>
      <c r="C24" s="230"/>
      <c r="D24" s="238"/>
      <c r="E24" s="67"/>
      <c r="F24" s="105"/>
      <c r="G24" s="105"/>
      <c r="H24" s="105"/>
      <c r="I24" s="105"/>
      <c r="J24" s="105"/>
      <c r="K24" s="106"/>
      <c r="L24" s="104"/>
      <c r="M24" s="105"/>
      <c r="N24" s="105"/>
      <c r="O24" s="105"/>
      <c r="P24" s="105"/>
      <c r="Q24" s="105"/>
      <c r="R24" s="106"/>
      <c r="S24" s="104"/>
      <c r="T24" s="105"/>
      <c r="U24" s="105"/>
      <c r="V24" s="105"/>
      <c r="W24" s="105"/>
      <c r="X24" s="105"/>
      <c r="Y24" s="106"/>
      <c r="Z24" s="104"/>
      <c r="AA24" s="105"/>
      <c r="AB24" s="105"/>
      <c r="AC24" s="105"/>
      <c r="AD24" s="105"/>
      <c r="AE24" s="105"/>
      <c r="AF24" s="106"/>
      <c r="AG24" s="104"/>
      <c r="AH24" s="105"/>
      <c r="AI24" s="105"/>
      <c r="AJ24" s="214"/>
      <c r="AK24" s="210"/>
      <c r="AL24" s="288"/>
      <c r="AM24" s="60"/>
      <c r="AN24" s="60"/>
    </row>
    <row r="25" spans="2:40" ht="15.75" customHeight="1" x14ac:dyDescent="0.15">
      <c r="B25" s="228"/>
      <c r="C25" s="224"/>
      <c r="D25" s="237"/>
      <c r="E25" s="96"/>
      <c r="F25" s="90"/>
      <c r="G25" s="90"/>
      <c r="H25" s="90"/>
      <c r="I25" s="90"/>
      <c r="J25" s="90"/>
      <c r="K25" s="91"/>
      <c r="L25" s="96"/>
      <c r="M25" s="90"/>
      <c r="N25" s="90"/>
      <c r="O25" s="90"/>
      <c r="P25" s="90"/>
      <c r="Q25" s="90"/>
      <c r="R25" s="91"/>
      <c r="S25" s="96"/>
      <c r="T25" s="90"/>
      <c r="U25" s="90"/>
      <c r="V25" s="90"/>
      <c r="W25" s="90"/>
      <c r="X25" s="90"/>
      <c r="Y25" s="91"/>
      <c r="Z25" s="96"/>
      <c r="AA25" s="90"/>
      <c r="AB25" s="90"/>
      <c r="AC25" s="90"/>
      <c r="AD25" s="90"/>
      <c r="AE25" s="90"/>
      <c r="AF25" s="91"/>
      <c r="AG25" s="96"/>
      <c r="AH25" s="90"/>
      <c r="AI25" s="90"/>
      <c r="AJ25" s="213"/>
      <c r="AK25" s="209"/>
      <c r="AL25" s="289"/>
      <c r="AM25" s="62"/>
      <c r="AN25" s="60"/>
    </row>
    <row r="26" spans="2:40" ht="15.75" customHeight="1" x14ac:dyDescent="0.15">
      <c r="B26" s="228"/>
      <c r="C26" s="230"/>
      <c r="D26" s="232"/>
      <c r="E26" s="104"/>
      <c r="F26" s="105"/>
      <c r="G26" s="105"/>
      <c r="H26" s="105"/>
      <c r="I26" s="105"/>
      <c r="J26" s="105"/>
      <c r="K26" s="106"/>
      <c r="L26" s="104"/>
      <c r="M26" s="105"/>
      <c r="N26" s="105"/>
      <c r="O26" s="105"/>
      <c r="P26" s="105"/>
      <c r="Q26" s="105"/>
      <c r="R26" s="106"/>
      <c r="S26" s="104"/>
      <c r="T26" s="105"/>
      <c r="U26" s="105"/>
      <c r="V26" s="105"/>
      <c r="W26" s="105"/>
      <c r="X26" s="105"/>
      <c r="Y26" s="106"/>
      <c r="Z26" s="104"/>
      <c r="AA26" s="105"/>
      <c r="AB26" s="105"/>
      <c r="AC26" s="105"/>
      <c r="AD26" s="105"/>
      <c r="AE26" s="105"/>
      <c r="AF26" s="106"/>
      <c r="AG26" s="104"/>
      <c r="AH26" s="105"/>
      <c r="AI26" s="105"/>
      <c r="AJ26" s="214"/>
      <c r="AK26" s="210"/>
      <c r="AL26" s="212"/>
      <c r="AM26" s="60"/>
      <c r="AN26" s="60"/>
    </row>
    <row r="27" spans="2:40" ht="15.75" customHeight="1" x14ac:dyDescent="0.15">
      <c r="B27" s="228"/>
      <c r="C27" s="224"/>
      <c r="D27" s="226"/>
      <c r="E27" s="89"/>
      <c r="F27" s="90"/>
      <c r="G27" s="90"/>
      <c r="H27" s="90"/>
      <c r="I27" s="90"/>
      <c r="J27" s="90"/>
      <c r="K27" s="91"/>
      <c r="L27" s="89"/>
      <c r="M27" s="90"/>
      <c r="N27" s="90"/>
      <c r="O27" s="90"/>
      <c r="P27" s="90"/>
      <c r="Q27" s="90"/>
      <c r="R27" s="91"/>
      <c r="S27" s="89"/>
      <c r="T27" s="90"/>
      <c r="U27" s="90"/>
      <c r="V27" s="90"/>
      <c r="W27" s="90"/>
      <c r="X27" s="90"/>
      <c r="Y27" s="91"/>
      <c r="Z27" s="89"/>
      <c r="AA27" s="90"/>
      <c r="AB27" s="90"/>
      <c r="AC27" s="90"/>
      <c r="AD27" s="90"/>
      <c r="AE27" s="90"/>
      <c r="AF27" s="91"/>
      <c r="AG27" s="89"/>
      <c r="AH27" s="90"/>
      <c r="AI27" s="90"/>
      <c r="AJ27" s="213"/>
      <c r="AK27" s="209"/>
      <c r="AL27" s="289"/>
      <c r="AM27" s="62"/>
      <c r="AN27" s="62"/>
    </row>
    <row r="28" spans="2:40" ht="15.75" customHeight="1" x14ac:dyDescent="0.15">
      <c r="B28" s="228"/>
      <c r="C28" s="230"/>
      <c r="D28" s="232"/>
      <c r="E28" s="67"/>
      <c r="F28" s="105"/>
      <c r="G28" s="105"/>
      <c r="H28" s="105"/>
      <c r="I28" s="105"/>
      <c r="J28" s="105"/>
      <c r="K28" s="106"/>
      <c r="L28" s="104"/>
      <c r="M28" s="105"/>
      <c r="N28" s="105"/>
      <c r="O28" s="105"/>
      <c r="P28" s="105"/>
      <c r="Q28" s="105"/>
      <c r="R28" s="106"/>
      <c r="S28" s="104"/>
      <c r="T28" s="105"/>
      <c r="U28" s="105"/>
      <c r="V28" s="105"/>
      <c r="W28" s="105"/>
      <c r="X28" s="105"/>
      <c r="Y28" s="106"/>
      <c r="Z28" s="104"/>
      <c r="AA28" s="105"/>
      <c r="AB28" s="105"/>
      <c r="AC28" s="105"/>
      <c r="AD28" s="105"/>
      <c r="AE28" s="105"/>
      <c r="AF28" s="106"/>
      <c r="AG28" s="104"/>
      <c r="AH28" s="105"/>
      <c r="AI28" s="105"/>
      <c r="AJ28" s="214"/>
      <c r="AK28" s="210"/>
      <c r="AL28" s="212"/>
      <c r="AM28" s="60"/>
      <c r="AN28" s="60"/>
    </row>
    <row r="29" spans="2:40" ht="15.75" customHeight="1" x14ac:dyDescent="0.15">
      <c r="B29" s="228"/>
      <c r="C29" s="224"/>
      <c r="D29" s="226"/>
      <c r="E29" s="89"/>
      <c r="F29" s="90"/>
      <c r="G29" s="90"/>
      <c r="H29" s="90"/>
      <c r="I29" s="90"/>
      <c r="J29" s="90"/>
      <c r="K29" s="90"/>
      <c r="L29" s="89"/>
      <c r="M29" s="90"/>
      <c r="N29" s="90"/>
      <c r="O29" s="90"/>
      <c r="P29" s="90"/>
      <c r="Q29" s="90"/>
      <c r="R29" s="90"/>
      <c r="S29" s="89"/>
      <c r="T29" s="90"/>
      <c r="U29" s="90"/>
      <c r="V29" s="90"/>
      <c r="W29" s="90"/>
      <c r="X29" s="90"/>
      <c r="Y29" s="90"/>
      <c r="Z29" s="89"/>
      <c r="AA29" s="90"/>
      <c r="AB29" s="90"/>
      <c r="AC29" s="90"/>
      <c r="AD29" s="90"/>
      <c r="AE29" s="90"/>
      <c r="AF29" s="90"/>
      <c r="AG29" s="89"/>
      <c r="AH29" s="90"/>
      <c r="AI29" s="90"/>
      <c r="AJ29" s="213"/>
      <c r="AK29" s="209"/>
      <c r="AL29" s="211"/>
      <c r="AM29" s="62"/>
      <c r="AN29" s="60"/>
    </row>
    <row r="30" spans="2:40" ht="15.75" customHeight="1" x14ac:dyDescent="0.15">
      <c r="B30" s="228"/>
      <c r="C30" s="230"/>
      <c r="D30" s="232"/>
      <c r="E30" s="104"/>
      <c r="F30" s="105"/>
      <c r="G30" s="105"/>
      <c r="H30" s="105"/>
      <c r="I30" s="105"/>
      <c r="J30" s="105"/>
      <c r="K30" s="106"/>
      <c r="L30" s="104"/>
      <c r="M30" s="105"/>
      <c r="N30" s="105"/>
      <c r="O30" s="105"/>
      <c r="P30" s="105"/>
      <c r="Q30" s="105"/>
      <c r="R30" s="106"/>
      <c r="S30" s="104"/>
      <c r="T30" s="105"/>
      <c r="U30" s="105"/>
      <c r="V30" s="105"/>
      <c r="W30" s="105"/>
      <c r="X30" s="105"/>
      <c r="Y30" s="106"/>
      <c r="Z30" s="104"/>
      <c r="AA30" s="105"/>
      <c r="AB30" s="105"/>
      <c r="AC30" s="105"/>
      <c r="AD30" s="105"/>
      <c r="AE30" s="105"/>
      <c r="AF30" s="106"/>
      <c r="AG30" s="104"/>
      <c r="AH30" s="105"/>
      <c r="AI30" s="105"/>
      <c r="AJ30" s="214"/>
      <c r="AK30" s="210"/>
      <c r="AL30" s="212"/>
      <c r="AM30" s="60"/>
      <c r="AN30" s="60"/>
    </row>
    <row r="31" spans="2:40" ht="15.75" customHeight="1" x14ac:dyDescent="0.15">
      <c r="B31" s="228"/>
      <c r="C31" s="224"/>
      <c r="D31" s="226"/>
      <c r="E31" s="89"/>
      <c r="F31" s="90"/>
      <c r="G31" s="90"/>
      <c r="H31" s="90"/>
      <c r="I31" s="90"/>
      <c r="J31" s="90"/>
      <c r="K31" s="91"/>
      <c r="L31" s="89"/>
      <c r="M31" s="90"/>
      <c r="N31" s="90"/>
      <c r="O31" s="90"/>
      <c r="P31" s="90"/>
      <c r="Q31" s="90"/>
      <c r="R31" s="91"/>
      <c r="S31" s="89"/>
      <c r="T31" s="90"/>
      <c r="U31" s="90"/>
      <c r="V31" s="90"/>
      <c r="W31" s="90"/>
      <c r="X31" s="90"/>
      <c r="Y31" s="91"/>
      <c r="Z31" s="89"/>
      <c r="AA31" s="90"/>
      <c r="AB31" s="90"/>
      <c r="AC31" s="90"/>
      <c r="AD31" s="90"/>
      <c r="AE31" s="90"/>
      <c r="AF31" s="91"/>
      <c r="AG31" s="89"/>
      <c r="AH31" s="90"/>
      <c r="AI31" s="90"/>
      <c r="AJ31" s="213"/>
      <c r="AK31" s="209"/>
      <c r="AL31" s="211"/>
      <c r="AM31" s="60"/>
      <c r="AN31" s="60"/>
    </row>
    <row r="32" spans="2:40" ht="15.75" customHeight="1" x14ac:dyDescent="0.15">
      <c r="B32" s="228"/>
      <c r="C32" s="230"/>
      <c r="D32" s="232"/>
      <c r="E32" s="104"/>
      <c r="F32" s="105"/>
      <c r="G32" s="105"/>
      <c r="H32" s="105"/>
      <c r="I32" s="105"/>
      <c r="J32" s="105"/>
      <c r="K32" s="106"/>
      <c r="L32" s="104"/>
      <c r="M32" s="105"/>
      <c r="N32" s="105"/>
      <c r="O32" s="105"/>
      <c r="P32" s="105"/>
      <c r="Q32" s="105"/>
      <c r="R32" s="106"/>
      <c r="S32" s="104"/>
      <c r="T32" s="105"/>
      <c r="U32" s="105"/>
      <c r="V32" s="105"/>
      <c r="W32" s="105"/>
      <c r="X32" s="105"/>
      <c r="Y32" s="106"/>
      <c r="Z32" s="104"/>
      <c r="AA32" s="105"/>
      <c r="AB32" s="105"/>
      <c r="AC32" s="105"/>
      <c r="AD32" s="105"/>
      <c r="AE32" s="105"/>
      <c r="AF32" s="106"/>
      <c r="AG32" s="104"/>
      <c r="AH32" s="105"/>
      <c r="AI32" s="105"/>
      <c r="AJ32" s="214"/>
      <c r="AK32" s="210"/>
      <c r="AL32" s="212"/>
      <c r="AM32" s="60"/>
      <c r="AN32" s="60"/>
    </row>
    <row r="33" spans="2:40" ht="15.75" customHeight="1" x14ac:dyDescent="0.15">
      <c r="B33" s="228"/>
      <c r="C33" s="224"/>
      <c r="D33" s="226"/>
      <c r="E33" s="96"/>
      <c r="F33" s="90"/>
      <c r="G33" s="90"/>
      <c r="H33" s="90"/>
      <c r="I33" s="90"/>
      <c r="J33" s="90"/>
      <c r="K33" s="91"/>
      <c r="L33" s="96"/>
      <c r="M33" s="90"/>
      <c r="N33" s="90"/>
      <c r="O33" s="90"/>
      <c r="P33" s="90"/>
      <c r="Q33" s="90"/>
      <c r="R33" s="91"/>
      <c r="S33" s="96"/>
      <c r="T33" s="90"/>
      <c r="U33" s="90"/>
      <c r="V33" s="90"/>
      <c r="W33" s="90"/>
      <c r="X33" s="90"/>
      <c r="Y33" s="91"/>
      <c r="Z33" s="96"/>
      <c r="AA33" s="90"/>
      <c r="AB33" s="90"/>
      <c r="AC33" s="90"/>
      <c r="AD33" s="90"/>
      <c r="AE33" s="90"/>
      <c r="AF33" s="91"/>
      <c r="AG33" s="96"/>
      <c r="AH33" s="90"/>
      <c r="AI33" s="90"/>
      <c r="AJ33" s="213"/>
      <c r="AK33" s="209"/>
      <c r="AL33" s="211"/>
      <c r="AM33" s="60"/>
      <c r="AN33" s="60"/>
    </row>
    <row r="34" spans="2:40" ht="15.75" customHeight="1" x14ac:dyDescent="0.15">
      <c r="B34" s="228"/>
      <c r="C34" s="225"/>
      <c r="D34" s="227"/>
      <c r="E34" s="107"/>
      <c r="F34" s="108"/>
      <c r="G34" s="108"/>
      <c r="H34" s="108"/>
      <c r="I34" s="108"/>
      <c r="J34" s="108"/>
      <c r="K34" s="109"/>
      <c r="L34" s="107"/>
      <c r="M34" s="108"/>
      <c r="N34" s="108"/>
      <c r="O34" s="108"/>
      <c r="P34" s="108"/>
      <c r="Q34" s="108"/>
      <c r="R34" s="109"/>
      <c r="S34" s="107"/>
      <c r="T34" s="108"/>
      <c r="U34" s="108"/>
      <c r="V34" s="108"/>
      <c r="W34" s="108"/>
      <c r="X34" s="108"/>
      <c r="Y34" s="109"/>
      <c r="Z34" s="107"/>
      <c r="AA34" s="108"/>
      <c r="AB34" s="108"/>
      <c r="AC34" s="108"/>
      <c r="AD34" s="108"/>
      <c r="AE34" s="108"/>
      <c r="AF34" s="109"/>
      <c r="AG34" s="107"/>
      <c r="AH34" s="108"/>
      <c r="AI34" s="108"/>
      <c r="AJ34" s="213"/>
      <c r="AK34" s="209"/>
      <c r="AL34" s="217"/>
      <c r="AM34" s="60"/>
      <c r="AN34" s="60"/>
    </row>
    <row r="35" spans="2:40" ht="15.75" customHeight="1" x14ac:dyDescent="0.15">
      <c r="B35" s="228"/>
      <c r="C35" s="293"/>
      <c r="D35" s="295"/>
      <c r="E35" s="110"/>
      <c r="F35" s="111"/>
      <c r="G35" s="111"/>
      <c r="H35" s="111"/>
      <c r="I35" s="111"/>
      <c r="J35" s="111"/>
      <c r="K35" s="112"/>
      <c r="L35" s="110"/>
      <c r="M35" s="111"/>
      <c r="N35" s="111"/>
      <c r="O35" s="111"/>
      <c r="P35" s="111"/>
      <c r="Q35" s="111"/>
      <c r="R35" s="112"/>
      <c r="S35" s="110"/>
      <c r="T35" s="111"/>
      <c r="U35" s="111"/>
      <c r="V35" s="111"/>
      <c r="W35" s="111"/>
      <c r="X35" s="111"/>
      <c r="Y35" s="112"/>
      <c r="Z35" s="110"/>
      <c r="AA35" s="111"/>
      <c r="AB35" s="111"/>
      <c r="AC35" s="111"/>
      <c r="AD35" s="111"/>
      <c r="AE35" s="111"/>
      <c r="AF35" s="112"/>
      <c r="AG35" s="110"/>
      <c r="AH35" s="111"/>
      <c r="AI35" s="111"/>
      <c r="AJ35" s="296"/>
      <c r="AK35" s="218"/>
      <c r="AL35" s="215"/>
      <c r="AM35" s="60"/>
      <c r="AN35" s="60"/>
    </row>
    <row r="36" spans="2:40" ht="15.75" customHeight="1" x14ac:dyDescent="0.15">
      <c r="B36" s="228"/>
      <c r="C36" s="294"/>
      <c r="D36" s="252"/>
      <c r="E36" s="113"/>
      <c r="F36" s="114"/>
      <c r="G36" s="114"/>
      <c r="H36" s="114"/>
      <c r="I36" s="114"/>
      <c r="J36" s="114"/>
      <c r="K36" s="115"/>
      <c r="L36" s="113"/>
      <c r="M36" s="114"/>
      <c r="N36" s="114"/>
      <c r="O36" s="114"/>
      <c r="P36" s="114"/>
      <c r="Q36" s="114"/>
      <c r="R36" s="115"/>
      <c r="S36" s="113"/>
      <c r="T36" s="114"/>
      <c r="U36" s="114"/>
      <c r="V36" s="114"/>
      <c r="W36" s="114"/>
      <c r="X36" s="114"/>
      <c r="Y36" s="115"/>
      <c r="Z36" s="113"/>
      <c r="AA36" s="114"/>
      <c r="AB36" s="114"/>
      <c r="AC36" s="114"/>
      <c r="AD36" s="114"/>
      <c r="AE36" s="114"/>
      <c r="AF36" s="115"/>
      <c r="AG36" s="113"/>
      <c r="AH36" s="114"/>
      <c r="AI36" s="114"/>
      <c r="AJ36" s="297"/>
      <c r="AK36" s="219"/>
      <c r="AL36" s="216"/>
      <c r="AM36" s="60"/>
      <c r="AN36" s="60"/>
    </row>
    <row r="37" spans="2:40" ht="15.75" customHeight="1" x14ac:dyDescent="0.15">
      <c r="B37" s="228"/>
      <c r="C37" s="283"/>
      <c r="D37" s="285"/>
      <c r="E37" s="30"/>
      <c r="F37" s="26"/>
      <c r="G37" s="26"/>
      <c r="H37" s="26"/>
      <c r="I37" s="26"/>
      <c r="J37" s="26"/>
      <c r="K37" s="29"/>
      <c r="L37" s="25"/>
      <c r="M37" s="26"/>
      <c r="N37" s="26"/>
      <c r="O37" s="26"/>
      <c r="P37" s="26"/>
      <c r="Q37" s="26"/>
      <c r="R37" s="51"/>
      <c r="S37" s="25"/>
      <c r="T37" s="26"/>
      <c r="U37" s="26"/>
      <c r="V37" s="26"/>
      <c r="W37" s="26"/>
      <c r="X37" s="26"/>
      <c r="Y37" s="51"/>
      <c r="Z37" s="25"/>
      <c r="AA37" s="26"/>
      <c r="AB37" s="26"/>
      <c r="AC37" s="26"/>
      <c r="AD37" s="26"/>
      <c r="AE37" s="26"/>
      <c r="AF37" s="51"/>
      <c r="AG37" s="25"/>
      <c r="AH37" s="26"/>
      <c r="AI37" s="26"/>
      <c r="AJ37" s="222"/>
      <c r="AK37" s="220"/>
      <c r="AL37" s="207"/>
      <c r="AM37" s="60"/>
      <c r="AN37" s="60"/>
    </row>
    <row r="38" spans="2:40" ht="15.75" customHeight="1" thickBot="1" x14ac:dyDescent="0.2">
      <c r="B38" s="228"/>
      <c r="C38" s="284"/>
      <c r="D38" s="286"/>
      <c r="E38" s="65"/>
      <c r="F38" s="64"/>
      <c r="G38" s="64"/>
      <c r="H38" s="64"/>
      <c r="I38" s="64"/>
      <c r="J38" s="64"/>
      <c r="K38" s="66"/>
      <c r="L38" s="65"/>
      <c r="M38" s="64"/>
      <c r="N38" s="64"/>
      <c r="O38" s="64"/>
      <c r="P38" s="64"/>
      <c r="Q38" s="64"/>
      <c r="R38" s="72"/>
      <c r="S38" s="65"/>
      <c r="T38" s="64"/>
      <c r="U38" s="64"/>
      <c r="V38" s="64"/>
      <c r="W38" s="64"/>
      <c r="X38" s="64"/>
      <c r="Y38" s="72"/>
      <c r="Z38" s="65"/>
      <c r="AA38" s="64"/>
      <c r="AB38" s="64"/>
      <c r="AC38" s="64"/>
      <c r="AD38" s="64"/>
      <c r="AE38" s="64"/>
      <c r="AF38" s="72"/>
      <c r="AG38" s="65"/>
      <c r="AH38" s="64"/>
      <c r="AI38" s="64"/>
      <c r="AJ38" s="223"/>
      <c r="AK38" s="221"/>
      <c r="AL38" s="208"/>
      <c r="AM38" s="60"/>
      <c r="AN38" s="60"/>
    </row>
    <row r="39" spans="2:40" ht="12.75" customHeight="1" x14ac:dyDescent="0.15">
      <c r="B39" s="187" t="s">
        <v>64</v>
      </c>
      <c r="C39" s="188"/>
      <c r="D39" s="189"/>
      <c r="E39" s="205"/>
      <c r="F39" s="199"/>
      <c r="G39" s="199"/>
      <c r="H39" s="199"/>
      <c r="I39" s="199"/>
      <c r="J39" s="199"/>
      <c r="K39" s="203"/>
      <c r="L39" s="205"/>
      <c r="M39" s="199"/>
      <c r="N39" s="199"/>
      <c r="O39" s="199"/>
      <c r="P39" s="199"/>
      <c r="Q39" s="199"/>
      <c r="R39" s="185"/>
      <c r="S39" s="201"/>
      <c r="T39" s="199"/>
      <c r="U39" s="199"/>
      <c r="V39" s="199"/>
      <c r="W39" s="199"/>
      <c r="X39" s="199"/>
      <c r="Y39" s="203"/>
      <c r="Z39" s="205"/>
      <c r="AA39" s="199"/>
      <c r="AB39" s="199"/>
      <c r="AC39" s="199"/>
      <c r="AD39" s="199"/>
      <c r="AE39" s="199"/>
      <c r="AF39" s="185"/>
      <c r="AG39" s="201"/>
      <c r="AH39" s="199"/>
      <c r="AI39" s="185"/>
      <c r="AJ39" s="52"/>
      <c r="AK39" s="53"/>
      <c r="AL39" s="182"/>
      <c r="AM39" s="60"/>
      <c r="AN39" s="60"/>
    </row>
    <row r="40" spans="2:40" ht="12.75" customHeight="1" thickBot="1" x14ac:dyDescent="0.2">
      <c r="B40" s="196"/>
      <c r="C40" s="197"/>
      <c r="D40" s="198"/>
      <c r="E40" s="206"/>
      <c r="F40" s="200"/>
      <c r="G40" s="200"/>
      <c r="H40" s="200"/>
      <c r="I40" s="200"/>
      <c r="J40" s="200"/>
      <c r="K40" s="204"/>
      <c r="L40" s="206"/>
      <c r="M40" s="200"/>
      <c r="N40" s="200"/>
      <c r="O40" s="200"/>
      <c r="P40" s="200"/>
      <c r="Q40" s="200"/>
      <c r="R40" s="186"/>
      <c r="S40" s="202"/>
      <c r="T40" s="200"/>
      <c r="U40" s="200"/>
      <c r="V40" s="200"/>
      <c r="W40" s="200"/>
      <c r="X40" s="200"/>
      <c r="Y40" s="204"/>
      <c r="Z40" s="206"/>
      <c r="AA40" s="200"/>
      <c r="AB40" s="200"/>
      <c r="AC40" s="200"/>
      <c r="AD40" s="200"/>
      <c r="AE40" s="200"/>
      <c r="AF40" s="186"/>
      <c r="AG40" s="202"/>
      <c r="AH40" s="200"/>
      <c r="AI40" s="186"/>
      <c r="AJ40" s="54"/>
      <c r="AK40" s="55"/>
      <c r="AL40" s="183"/>
      <c r="AM40" s="60"/>
      <c r="AN40" s="60"/>
    </row>
    <row r="41" spans="2:40" ht="12.75" customHeight="1" x14ac:dyDescent="0.15">
      <c r="B41" s="187" t="s">
        <v>94</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9"/>
      <c r="AJ41" s="56" t="s">
        <v>96</v>
      </c>
      <c r="AK41" s="264"/>
      <c r="AL41" s="183"/>
      <c r="AM41" s="60"/>
      <c r="AN41" s="60"/>
    </row>
    <row r="42" spans="2:40" ht="12.75" customHeight="1" x14ac:dyDescent="0.15">
      <c r="B42" s="19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2"/>
      <c r="AJ42" s="57"/>
      <c r="AK42" s="265"/>
      <c r="AL42" s="183"/>
      <c r="AM42" s="60"/>
      <c r="AN42" s="60"/>
    </row>
    <row r="43" spans="2:40" ht="12.75" customHeight="1" x14ac:dyDescent="0.15">
      <c r="B43" s="193" t="s">
        <v>66</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5"/>
      <c r="AJ43" s="58" t="s">
        <v>67</v>
      </c>
      <c r="AK43" s="265"/>
      <c r="AL43" s="183"/>
      <c r="AM43" s="60"/>
      <c r="AN43" s="60"/>
    </row>
    <row r="44" spans="2:40" ht="12.7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59"/>
      <c r="AK44" s="266"/>
      <c r="AL44" s="184"/>
      <c r="AM44" s="60"/>
      <c r="AN44" s="60"/>
    </row>
    <row r="45" spans="2:40" s="73" customFormat="1" ht="30" customHeight="1" x14ac:dyDescent="0.15">
      <c r="B45" s="83"/>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82" t="s">
        <v>113</v>
      </c>
      <c r="AN45" s="282"/>
    </row>
    <row r="46" spans="2:40" s="75" customFormat="1" ht="24" customHeight="1" x14ac:dyDescent="0.15">
      <c r="B46" s="84" t="s">
        <v>68</v>
      </c>
      <c r="C46" s="181" t="s">
        <v>69</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row>
    <row r="47" spans="2:40" s="75" customFormat="1" ht="36" customHeight="1" x14ac:dyDescent="0.15">
      <c r="C47" s="240" t="s">
        <v>70</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row>
    <row r="48" spans="2:40" s="75" customFormat="1" ht="36" customHeight="1" x14ac:dyDescent="0.15">
      <c r="C48" s="240" t="s">
        <v>92</v>
      </c>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row>
    <row r="49" spans="3:39" s="76" customFormat="1" ht="47.25" customHeight="1" x14ac:dyDescent="0.15">
      <c r="C49" s="180" t="s">
        <v>71</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row>
    <row r="50" spans="3:39" s="75" customFormat="1" ht="36" customHeight="1" x14ac:dyDescent="0.15">
      <c r="C50" s="239" t="s">
        <v>89</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row>
    <row r="51" spans="3:39" s="75" customFormat="1" ht="24" customHeight="1" x14ac:dyDescent="0.15">
      <c r="C51" s="239" t="s">
        <v>90</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row>
    <row r="52" spans="3:39" s="75" customFormat="1" ht="24" customHeight="1" x14ac:dyDescent="0.15">
      <c r="C52" s="239" t="s">
        <v>87</v>
      </c>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row>
    <row r="53" spans="3:39" s="75" customFormat="1" ht="36" customHeight="1" x14ac:dyDescent="0.15">
      <c r="C53" s="239" t="s">
        <v>88</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row>
    <row r="54" spans="3:39" s="75" customFormat="1" ht="36" customHeight="1" x14ac:dyDescent="0.15">
      <c r="C54" s="239" t="s">
        <v>91</v>
      </c>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row>
    <row r="55" spans="3:39" s="74" customFormat="1" ht="13.5" customHeight="1" x14ac:dyDescent="0.15">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row>
    <row r="56" spans="3:39" ht="13.5" customHeight="1" x14ac:dyDescent="0.15"/>
  </sheetData>
  <mergeCells count="145">
    <mergeCell ref="AM1:AN1"/>
    <mergeCell ref="C45:AL45"/>
    <mergeCell ref="B1:D1"/>
    <mergeCell ref="C35:C36"/>
    <mergeCell ref="D35:D36"/>
    <mergeCell ref="AK33:AK34"/>
    <mergeCell ref="AG2:AL2"/>
    <mergeCell ref="AB4:AE4"/>
    <mergeCell ref="AJ35:AJ36"/>
    <mergeCell ref="B19:B20"/>
    <mergeCell ref="C19:C20"/>
    <mergeCell ref="D19:D20"/>
    <mergeCell ref="B10:B11"/>
    <mergeCell ref="B12:B13"/>
    <mergeCell ref="B14:B15"/>
    <mergeCell ref="AJ23:AJ24"/>
    <mergeCell ref="D14:D15"/>
    <mergeCell ref="C21:C22"/>
    <mergeCell ref="AK14:AK15"/>
    <mergeCell ref="AK21:AK22"/>
    <mergeCell ref="AL21:AL22"/>
    <mergeCell ref="AL10:AL11"/>
    <mergeCell ref="AJ19:AJ20"/>
    <mergeCell ref="AK19:AK20"/>
    <mergeCell ref="AL19:AL20"/>
    <mergeCell ref="AJ8:AJ9"/>
    <mergeCell ref="AM45:AN45"/>
    <mergeCell ref="C47:AM47"/>
    <mergeCell ref="C37:C38"/>
    <mergeCell ref="C27:C28"/>
    <mergeCell ref="D27:D28"/>
    <mergeCell ref="AK27:AK28"/>
    <mergeCell ref="D37:D38"/>
    <mergeCell ref="AK23:AK24"/>
    <mergeCell ref="AL23:AL24"/>
    <mergeCell ref="AL27:AL28"/>
    <mergeCell ref="AJ29:AJ30"/>
    <mergeCell ref="AK25:AK26"/>
    <mergeCell ref="AL25:AL26"/>
    <mergeCell ref="C31:C32"/>
    <mergeCell ref="D31:D32"/>
    <mergeCell ref="AJ21:AJ22"/>
    <mergeCell ref="R39:R40"/>
    <mergeCell ref="X39:X40"/>
    <mergeCell ref="Y39:Y40"/>
    <mergeCell ref="S39:S40"/>
    <mergeCell ref="AJ25:AJ26"/>
    <mergeCell ref="AJ27:AJ28"/>
    <mergeCell ref="AG1:AL1"/>
    <mergeCell ref="R2:U2"/>
    <mergeCell ref="AK8:AK9"/>
    <mergeCell ref="AL8:AL9"/>
    <mergeCell ref="AK6:AK7"/>
    <mergeCell ref="AL6:AL7"/>
    <mergeCell ref="AJ6:AJ7"/>
    <mergeCell ref="AB1:AF1"/>
    <mergeCell ref="AB2:AF2"/>
    <mergeCell ref="AH4:AI4"/>
    <mergeCell ref="AF4:AG4"/>
    <mergeCell ref="AJ4:AL4"/>
    <mergeCell ref="C53:AM53"/>
    <mergeCell ref="C54:AM54"/>
    <mergeCell ref="C50:AM50"/>
    <mergeCell ref="C51:AM51"/>
    <mergeCell ref="C52:AM52"/>
    <mergeCell ref="C48:AM48"/>
    <mergeCell ref="C29:C30"/>
    <mergeCell ref="D29:D30"/>
    <mergeCell ref="B6:B7"/>
    <mergeCell ref="C6:C7"/>
    <mergeCell ref="D6:D7"/>
    <mergeCell ref="B8:B9"/>
    <mergeCell ref="C8:C9"/>
    <mergeCell ref="D8:D9"/>
    <mergeCell ref="AL12:AL13"/>
    <mergeCell ref="AK10:AK11"/>
    <mergeCell ref="AJ12:AJ13"/>
    <mergeCell ref="AK12:AK13"/>
    <mergeCell ref="AL14:AL15"/>
    <mergeCell ref="AJ14:AJ15"/>
    <mergeCell ref="AJ10:AJ11"/>
    <mergeCell ref="AK41:AK44"/>
    <mergeCell ref="D21:D22"/>
    <mergeCell ref="C23:C24"/>
    <mergeCell ref="B39:D40"/>
    <mergeCell ref="E39:E40"/>
    <mergeCell ref="F39:F40"/>
    <mergeCell ref="G39:G40"/>
    <mergeCell ref="J39:J40"/>
    <mergeCell ref="C33:C34"/>
    <mergeCell ref="D33:D34"/>
    <mergeCell ref="B21:B38"/>
    <mergeCell ref="C10:C11"/>
    <mergeCell ref="D10:D11"/>
    <mergeCell ref="C12:C13"/>
    <mergeCell ref="D12:D13"/>
    <mergeCell ref="C14:C15"/>
    <mergeCell ref="C25:C26"/>
    <mergeCell ref="D25:D26"/>
    <mergeCell ref="D23:D24"/>
    <mergeCell ref="AE39:AE40"/>
    <mergeCell ref="T39:T40"/>
    <mergeCell ref="U39:U40"/>
    <mergeCell ref="V39:V40"/>
    <mergeCell ref="W39:W40"/>
    <mergeCell ref="Z39:Z40"/>
    <mergeCell ref="AD39:AD40"/>
    <mergeCell ref="AJ37:AJ38"/>
    <mergeCell ref="AC39:AC40"/>
    <mergeCell ref="AL37:AL38"/>
    <mergeCell ref="AK29:AK30"/>
    <mergeCell ref="AL29:AL30"/>
    <mergeCell ref="AH39:AH40"/>
    <mergeCell ref="AL31:AL32"/>
    <mergeCell ref="AJ31:AJ32"/>
    <mergeCell ref="AK31:AK32"/>
    <mergeCell ref="AL35:AL36"/>
    <mergeCell ref="AL33:AL34"/>
    <mergeCell ref="AK35:AK36"/>
    <mergeCell ref="AK37:AK38"/>
    <mergeCell ref="AJ33:AJ34"/>
    <mergeCell ref="B4:J4"/>
    <mergeCell ref="Q4:X4"/>
    <mergeCell ref="L4:P4"/>
    <mergeCell ref="B2:F2"/>
    <mergeCell ref="G2:O2"/>
    <mergeCell ref="C49:AM49"/>
    <mergeCell ref="C46:AN46"/>
    <mergeCell ref="AL39:AL44"/>
    <mergeCell ref="AI39:AI40"/>
    <mergeCell ref="B41:AI42"/>
    <mergeCell ref="B43:AI44"/>
    <mergeCell ref="AB39:AB40"/>
    <mergeCell ref="AF39:AF40"/>
    <mergeCell ref="AG39:AG40"/>
    <mergeCell ref="AA39:AA40"/>
    <mergeCell ref="O39:O40"/>
    <mergeCell ref="P39:P40"/>
    <mergeCell ref="Q39:Q40"/>
    <mergeCell ref="K39:K40"/>
    <mergeCell ref="L39:L40"/>
    <mergeCell ref="M39:M40"/>
    <mergeCell ref="N39:N40"/>
    <mergeCell ref="H39:H40"/>
    <mergeCell ref="I39:I40"/>
  </mergeCells>
  <phoneticPr fontId="2"/>
  <pageMargins left="0.19685039370078741" right="0.19685039370078741" top="0.6692913385826772" bottom="0.6692913385826772" header="0.19685039370078741" footer="0.23622047244094491"/>
  <pageSetup paperSize="9"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view="pageBreakPreview" zoomScale="75" zoomScaleNormal="75" workbookViewId="0">
      <selection activeCell="AQ13" sqref="AQ13"/>
    </sheetView>
  </sheetViews>
  <sheetFormatPr defaultRowHeight="12" x14ac:dyDescent="0.15"/>
  <cols>
    <col min="1" max="1" width="5.375" style="6" customWidth="1"/>
    <col min="2" max="2" width="9.125" style="6" customWidth="1"/>
    <col min="3" max="3" width="5.625" style="6" customWidth="1"/>
    <col min="4" max="4" width="17.25" style="6" customWidth="1"/>
    <col min="5" max="35" width="2.75" style="6" customWidth="1"/>
    <col min="36" max="36" width="6.25" style="6" customWidth="1"/>
    <col min="37" max="37" width="6.625" style="6" customWidth="1"/>
    <col min="38" max="38" width="16.75" style="6" customWidth="1"/>
    <col min="39" max="39" width="22.25" style="6" customWidth="1"/>
    <col min="40" max="40" width="3.25" style="6" customWidth="1"/>
    <col min="41" max="16384" width="9" style="6"/>
  </cols>
  <sheetData>
    <row r="1" spans="2:40" customFormat="1" ht="18.75" customHeight="1" x14ac:dyDescent="0.15">
      <c r="B1" s="292" t="s">
        <v>109</v>
      </c>
      <c r="C1" s="292"/>
      <c r="D1" s="292"/>
      <c r="E1" s="292"/>
      <c r="F1" s="292"/>
      <c r="G1" s="292"/>
      <c r="H1" s="292"/>
      <c r="I1" s="292"/>
      <c r="J1" s="1"/>
      <c r="K1" s="1"/>
      <c r="L1" s="1"/>
      <c r="M1" s="1"/>
      <c r="N1" s="1"/>
      <c r="O1" s="1"/>
      <c r="P1" s="1"/>
      <c r="Q1" s="1"/>
      <c r="R1" s="1"/>
      <c r="S1" s="1"/>
      <c r="T1" s="1"/>
      <c r="U1" s="1"/>
      <c r="V1" s="1"/>
      <c r="W1" s="1"/>
      <c r="X1" s="1"/>
      <c r="Y1" s="1"/>
      <c r="AA1" s="2"/>
      <c r="AB1" s="277" t="s">
        <v>8</v>
      </c>
      <c r="AC1" s="277"/>
      <c r="AD1" s="277"/>
      <c r="AE1" s="277"/>
      <c r="AF1" s="277"/>
      <c r="AG1" s="267" t="s">
        <v>10</v>
      </c>
      <c r="AH1" s="267"/>
      <c r="AI1" s="267"/>
      <c r="AJ1" s="267"/>
      <c r="AK1" s="267"/>
      <c r="AL1" s="267"/>
      <c r="AM1" s="290" t="s">
        <v>113</v>
      </c>
      <c r="AN1" s="290"/>
    </row>
    <row r="2" spans="2:40" customFormat="1" ht="19.5" customHeight="1" x14ac:dyDescent="0.15">
      <c r="B2" s="178" t="s">
        <v>98</v>
      </c>
      <c r="C2" s="178"/>
      <c r="D2" s="178"/>
      <c r="E2" s="178"/>
      <c r="F2" s="178"/>
      <c r="G2" s="179" t="s">
        <v>152</v>
      </c>
      <c r="H2" s="179"/>
      <c r="I2" s="179"/>
      <c r="J2" s="179"/>
      <c r="K2" s="179"/>
      <c r="L2" s="179"/>
      <c r="M2" s="179"/>
      <c r="N2" s="179"/>
      <c r="O2" s="179"/>
      <c r="P2" s="1"/>
      <c r="Q2" s="1"/>
      <c r="R2" s="177" t="s">
        <v>72</v>
      </c>
      <c r="S2" s="177"/>
      <c r="T2" s="177"/>
      <c r="U2" s="177"/>
      <c r="V2" s="61"/>
      <c r="W2" s="61"/>
      <c r="X2" s="2"/>
      <c r="Y2" s="1"/>
      <c r="AA2" s="2"/>
      <c r="AB2" s="277" t="s">
        <v>9</v>
      </c>
      <c r="AC2" s="277"/>
      <c r="AD2" s="277"/>
      <c r="AE2" s="277"/>
      <c r="AF2" s="277"/>
      <c r="AG2" s="277" t="s">
        <v>112</v>
      </c>
      <c r="AH2" s="277"/>
      <c r="AI2" s="277"/>
      <c r="AJ2" s="277"/>
      <c r="AK2" s="277"/>
      <c r="AL2" s="277"/>
    </row>
    <row r="3" spans="2:40" customFormat="1" ht="2.25" customHeight="1" x14ac:dyDescent="0.15">
      <c r="B3" s="3"/>
      <c r="C3" s="1"/>
      <c r="D3" s="1"/>
      <c r="E3" s="1"/>
      <c r="F3" s="1"/>
      <c r="G3" s="1"/>
      <c r="H3" s="1"/>
      <c r="I3" s="1"/>
      <c r="J3" s="1"/>
      <c r="K3" s="1"/>
      <c r="L3" s="1"/>
      <c r="M3" s="1"/>
      <c r="N3" s="1"/>
      <c r="O3" s="1"/>
      <c r="P3" s="1"/>
      <c r="Q3" s="1"/>
      <c r="R3" s="4"/>
      <c r="S3" s="4"/>
      <c r="T3" s="4"/>
      <c r="U3" s="4"/>
      <c r="V3" s="4"/>
      <c r="W3" s="4"/>
      <c r="X3" s="1"/>
      <c r="Y3" s="1"/>
      <c r="Z3" s="5"/>
      <c r="AA3" s="5"/>
      <c r="AB3" s="5"/>
      <c r="AC3" s="5"/>
      <c r="AD3" s="5"/>
      <c r="AE3" s="5"/>
      <c r="AF3" s="5"/>
      <c r="AG3" s="5"/>
      <c r="AH3" s="5"/>
      <c r="AI3" s="5"/>
      <c r="AJ3" s="5"/>
      <c r="AK3" s="5"/>
      <c r="AL3" s="5"/>
    </row>
    <row r="4" spans="2:40" customFormat="1" ht="19.5" customHeight="1" x14ac:dyDescent="0.15">
      <c r="B4" s="177" t="s">
        <v>11</v>
      </c>
      <c r="C4" s="177"/>
      <c r="D4" s="177"/>
      <c r="E4" s="177"/>
      <c r="F4" s="177"/>
      <c r="G4" s="177"/>
      <c r="H4" s="177"/>
      <c r="I4" s="177"/>
      <c r="J4" s="177"/>
      <c r="K4" s="61"/>
      <c r="L4" s="177" t="s">
        <v>73</v>
      </c>
      <c r="M4" s="177"/>
      <c r="N4" s="177"/>
      <c r="O4" s="177"/>
      <c r="P4" s="177"/>
      <c r="Q4" s="177" t="s">
        <v>110</v>
      </c>
      <c r="R4" s="177"/>
      <c r="S4" s="177"/>
      <c r="T4" s="177"/>
      <c r="U4" s="177"/>
      <c r="V4" s="177"/>
      <c r="W4" s="177"/>
      <c r="X4" s="177"/>
      <c r="Y4" s="61"/>
      <c r="Z4" s="61"/>
      <c r="AA4" s="6"/>
      <c r="AB4" s="278" t="s">
        <v>74</v>
      </c>
      <c r="AC4" s="278"/>
      <c r="AD4" s="278"/>
      <c r="AE4" s="278"/>
      <c r="AF4" s="278" t="s">
        <v>97</v>
      </c>
      <c r="AG4" s="278"/>
      <c r="AH4" s="177" t="s">
        <v>111</v>
      </c>
      <c r="AI4" s="177"/>
      <c r="AJ4" s="177" t="s">
        <v>99</v>
      </c>
      <c r="AK4" s="177"/>
      <c r="AL4" s="177"/>
    </row>
    <row r="5" spans="2:40" customFormat="1" ht="6" customHeight="1" thickBo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2" customFormat="1" ht="18.75" customHeight="1" x14ac:dyDescent="0.15">
      <c r="B6" s="241" t="s">
        <v>16</v>
      </c>
      <c r="C6" s="243" t="s">
        <v>17</v>
      </c>
      <c r="D6" s="245" t="s">
        <v>18</v>
      </c>
      <c r="E6" s="8">
        <v>1</v>
      </c>
      <c r="F6" s="9">
        <v>2</v>
      </c>
      <c r="G6" s="9">
        <v>3</v>
      </c>
      <c r="H6" s="9">
        <v>4</v>
      </c>
      <c r="I6" s="9">
        <v>5</v>
      </c>
      <c r="J6" s="9">
        <v>6</v>
      </c>
      <c r="K6" s="10">
        <v>7</v>
      </c>
      <c r="L6" s="8">
        <v>8</v>
      </c>
      <c r="M6" s="9">
        <v>9</v>
      </c>
      <c r="N6" s="9">
        <v>10</v>
      </c>
      <c r="O6" s="9">
        <v>11</v>
      </c>
      <c r="P6" s="9">
        <v>12</v>
      </c>
      <c r="Q6" s="9">
        <v>13</v>
      </c>
      <c r="R6" s="10">
        <v>14</v>
      </c>
      <c r="S6" s="8">
        <v>15</v>
      </c>
      <c r="T6" s="9">
        <v>16</v>
      </c>
      <c r="U6" s="9">
        <v>17</v>
      </c>
      <c r="V6" s="9">
        <v>18</v>
      </c>
      <c r="W6" s="9">
        <v>19</v>
      </c>
      <c r="X6" s="9">
        <v>20</v>
      </c>
      <c r="Y6" s="10">
        <v>21</v>
      </c>
      <c r="Z6" s="8">
        <v>22</v>
      </c>
      <c r="AA6" s="9">
        <v>23</v>
      </c>
      <c r="AB6" s="9">
        <v>24</v>
      </c>
      <c r="AC6" s="9">
        <v>25</v>
      </c>
      <c r="AD6" s="9">
        <v>26</v>
      </c>
      <c r="AE6" s="9">
        <v>27</v>
      </c>
      <c r="AF6" s="11">
        <v>28</v>
      </c>
      <c r="AG6" s="8">
        <v>29</v>
      </c>
      <c r="AH6" s="9">
        <v>30</v>
      </c>
      <c r="AI6" s="10">
        <v>31</v>
      </c>
      <c r="AJ6" s="275" t="s">
        <v>19</v>
      </c>
      <c r="AK6" s="271" t="s">
        <v>20</v>
      </c>
      <c r="AL6" s="273" t="s">
        <v>21</v>
      </c>
    </row>
    <row r="7" spans="2:40" s="12" customFormat="1" ht="18.75" customHeight="1" thickBot="1" x14ac:dyDescent="0.2">
      <c r="B7" s="242"/>
      <c r="C7" s="244"/>
      <c r="D7" s="246"/>
      <c r="E7" s="13" t="s">
        <v>7</v>
      </c>
      <c r="F7" s="15" t="s">
        <v>22</v>
      </c>
      <c r="G7" s="15" t="s">
        <v>23</v>
      </c>
      <c r="H7" s="15" t="s">
        <v>24</v>
      </c>
      <c r="I7" s="15" t="s">
        <v>25</v>
      </c>
      <c r="J7" s="15" t="s">
        <v>0</v>
      </c>
      <c r="K7" s="16" t="s">
        <v>26</v>
      </c>
      <c r="L7" s="13" t="s">
        <v>7</v>
      </c>
      <c r="M7" s="15" t="s">
        <v>22</v>
      </c>
      <c r="N7" s="15" t="s">
        <v>23</v>
      </c>
      <c r="O7" s="15" t="s">
        <v>24</v>
      </c>
      <c r="P7" s="15" t="s">
        <v>25</v>
      </c>
      <c r="Q7" s="15" t="s">
        <v>0</v>
      </c>
      <c r="R7" s="16" t="s">
        <v>26</v>
      </c>
      <c r="S7" s="13" t="s">
        <v>7</v>
      </c>
      <c r="T7" s="15" t="s">
        <v>22</v>
      </c>
      <c r="U7" s="15" t="s">
        <v>23</v>
      </c>
      <c r="V7" s="15" t="s">
        <v>24</v>
      </c>
      <c r="W7" s="15" t="s">
        <v>25</v>
      </c>
      <c r="X7" s="15" t="s">
        <v>0</v>
      </c>
      <c r="Y7" s="16" t="s">
        <v>26</v>
      </c>
      <c r="Z7" s="13" t="s">
        <v>7</v>
      </c>
      <c r="AA7" s="15" t="s">
        <v>22</v>
      </c>
      <c r="AB7" s="15" t="s">
        <v>23</v>
      </c>
      <c r="AC7" s="15" t="s">
        <v>4</v>
      </c>
      <c r="AD7" s="15" t="s">
        <v>5</v>
      </c>
      <c r="AE7" s="15" t="s">
        <v>12</v>
      </c>
      <c r="AF7" s="14" t="s">
        <v>1</v>
      </c>
      <c r="AG7" s="13" t="s">
        <v>2</v>
      </c>
      <c r="AH7" s="15" t="s">
        <v>3</v>
      </c>
      <c r="AI7" s="16" t="s">
        <v>23</v>
      </c>
      <c r="AJ7" s="276"/>
      <c r="AK7" s="272"/>
      <c r="AL7" s="274"/>
    </row>
    <row r="8" spans="2:40" s="12" customFormat="1" ht="15.75" customHeight="1" x14ac:dyDescent="0.15">
      <c r="B8" s="247" t="s">
        <v>75</v>
      </c>
      <c r="C8" s="360" t="s">
        <v>76</v>
      </c>
      <c r="D8" s="362" t="s">
        <v>28</v>
      </c>
      <c r="E8" s="17"/>
      <c r="F8" s="18" t="s">
        <v>29</v>
      </c>
      <c r="G8" s="18" t="s">
        <v>29</v>
      </c>
      <c r="H8" s="18" t="s">
        <v>29</v>
      </c>
      <c r="I8" s="18" t="s">
        <v>29</v>
      </c>
      <c r="J8" s="18" t="s">
        <v>29</v>
      </c>
      <c r="K8" s="19"/>
      <c r="L8" s="17"/>
      <c r="M8" s="18" t="s">
        <v>29</v>
      </c>
      <c r="N8" s="18" t="s">
        <v>29</v>
      </c>
      <c r="O8" s="18" t="s">
        <v>29</v>
      </c>
      <c r="P8" s="18" t="s">
        <v>29</v>
      </c>
      <c r="Q8" s="18" t="s">
        <v>29</v>
      </c>
      <c r="R8" s="19"/>
      <c r="S8" s="17"/>
      <c r="T8" s="18" t="s">
        <v>29</v>
      </c>
      <c r="U8" s="18" t="s">
        <v>29</v>
      </c>
      <c r="V8" s="18" t="s">
        <v>29</v>
      </c>
      <c r="W8" s="18" t="s">
        <v>29</v>
      </c>
      <c r="X8" s="18" t="s">
        <v>29</v>
      </c>
      <c r="Y8" s="19"/>
      <c r="Z8" s="17"/>
      <c r="AA8" s="18" t="s">
        <v>29</v>
      </c>
      <c r="AB8" s="18" t="s">
        <v>29</v>
      </c>
      <c r="AC8" s="18" t="s">
        <v>29</v>
      </c>
      <c r="AD8" s="18" t="s">
        <v>29</v>
      </c>
      <c r="AE8" s="18" t="s">
        <v>29</v>
      </c>
      <c r="AF8" s="19"/>
      <c r="AG8" s="17"/>
      <c r="AH8" s="18" t="s">
        <v>29</v>
      </c>
      <c r="AI8" s="20" t="s">
        <v>29</v>
      </c>
      <c r="AJ8" s="324">
        <f>SUM(E9:AI9)</f>
        <v>88</v>
      </c>
      <c r="AK8" s="332">
        <f>1*0+15*0</f>
        <v>0</v>
      </c>
      <c r="AL8" s="333" t="s">
        <v>38</v>
      </c>
    </row>
    <row r="9" spans="2:40" ht="15.75" customHeight="1" thickBot="1" x14ac:dyDescent="0.2">
      <c r="B9" s="359"/>
      <c r="C9" s="361"/>
      <c r="D9" s="204"/>
      <c r="E9" s="34"/>
      <c r="F9" s="35">
        <v>4</v>
      </c>
      <c r="G9" s="35">
        <v>4</v>
      </c>
      <c r="H9" s="35">
        <v>4</v>
      </c>
      <c r="I9" s="35">
        <v>4</v>
      </c>
      <c r="J9" s="35">
        <v>4</v>
      </c>
      <c r="K9" s="36"/>
      <c r="L9" s="34"/>
      <c r="M9" s="35">
        <v>4</v>
      </c>
      <c r="N9" s="35">
        <v>4</v>
      </c>
      <c r="O9" s="35">
        <v>4</v>
      </c>
      <c r="P9" s="35">
        <v>4</v>
      </c>
      <c r="Q9" s="35">
        <v>4</v>
      </c>
      <c r="R9" s="36"/>
      <c r="S9" s="34"/>
      <c r="T9" s="35">
        <v>4</v>
      </c>
      <c r="U9" s="35">
        <v>4</v>
      </c>
      <c r="V9" s="35">
        <v>4</v>
      </c>
      <c r="W9" s="35">
        <v>4</v>
      </c>
      <c r="X9" s="35">
        <v>4</v>
      </c>
      <c r="Y9" s="36"/>
      <c r="Z9" s="34"/>
      <c r="AA9" s="35">
        <v>4</v>
      </c>
      <c r="AB9" s="35">
        <v>4</v>
      </c>
      <c r="AC9" s="35">
        <v>4</v>
      </c>
      <c r="AD9" s="35">
        <v>4</v>
      </c>
      <c r="AE9" s="35">
        <v>4</v>
      </c>
      <c r="AF9" s="36"/>
      <c r="AG9" s="34"/>
      <c r="AH9" s="35">
        <v>4</v>
      </c>
      <c r="AI9" s="37">
        <v>4</v>
      </c>
      <c r="AJ9" s="325"/>
      <c r="AK9" s="316"/>
      <c r="AL9" s="334"/>
    </row>
    <row r="10" spans="2:40" s="12" customFormat="1" ht="15.75" customHeight="1" x14ac:dyDescent="0.15">
      <c r="B10" s="350" t="s">
        <v>107</v>
      </c>
      <c r="C10" s="363" t="s">
        <v>27</v>
      </c>
      <c r="D10" s="345" t="s">
        <v>28</v>
      </c>
      <c r="E10" s="25"/>
      <c r="F10" s="26" t="s">
        <v>29</v>
      </c>
      <c r="G10" s="26" t="s">
        <v>29</v>
      </c>
      <c r="H10" s="26" t="s">
        <v>29</v>
      </c>
      <c r="I10" s="26" t="s">
        <v>29</v>
      </c>
      <c r="J10" s="26" t="s">
        <v>29</v>
      </c>
      <c r="K10" s="51"/>
      <c r="L10" s="25"/>
      <c r="M10" s="26" t="s">
        <v>29</v>
      </c>
      <c r="N10" s="26" t="s">
        <v>29</v>
      </c>
      <c r="O10" s="26" t="s">
        <v>29</v>
      </c>
      <c r="P10" s="26" t="s">
        <v>29</v>
      </c>
      <c r="Q10" s="26" t="s">
        <v>29</v>
      </c>
      <c r="R10" s="51"/>
      <c r="S10" s="25"/>
      <c r="T10" s="26" t="s">
        <v>29</v>
      </c>
      <c r="U10" s="26" t="s">
        <v>29</v>
      </c>
      <c r="V10" s="26" t="s">
        <v>29</v>
      </c>
      <c r="W10" s="26" t="s">
        <v>29</v>
      </c>
      <c r="X10" s="26" t="s">
        <v>29</v>
      </c>
      <c r="Y10" s="51"/>
      <c r="Z10" s="25"/>
      <c r="AA10" s="26" t="s">
        <v>29</v>
      </c>
      <c r="AB10" s="26" t="s">
        <v>29</v>
      </c>
      <c r="AC10" s="26" t="s">
        <v>29</v>
      </c>
      <c r="AD10" s="26" t="s">
        <v>29</v>
      </c>
      <c r="AE10" s="26" t="s">
        <v>29</v>
      </c>
      <c r="AF10" s="51"/>
      <c r="AG10" s="25"/>
      <c r="AH10" s="26" t="s">
        <v>29</v>
      </c>
      <c r="AI10" s="29" t="s">
        <v>29</v>
      </c>
      <c r="AJ10" s="342">
        <f>SUM(E11:AI11)</f>
        <v>88</v>
      </c>
      <c r="AK10" s="338">
        <f>1*0+15*0</f>
        <v>0</v>
      </c>
      <c r="AL10" s="336" t="s">
        <v>38</v>
      </c>
    </row>
    <row r="11" spans="2:40" ht="15.75" customHeight="1" x14ac:dyDescent="0.15">
      <c r="B11" s="300"/>
      <c r="C11" s="347"/>
      <c r="D11" s="286"/>
      <c r="E11" s="21"/>
      <c r="F11" s="22">
        <v>4</v>
      </c>
      <c r="G11" s="22">
        <v>4</v>
      </c>
      <c r="H11" s="22">
        <v>4</v>
      </c>
      <c r="I11" s="22">
        <v>4</v>
      </c>
      <c r="J11" s="22">
        <v>4</v>
      </c>
      <c r="K11" s="23"/>
      <c r="L11" s="21"/>
      <c r="M11" s="22">
        <v>4</v>
      </c>
      <c r="N11" s="22">
        <v>4</v>
      </c>
      <c r="O11" s="22">
        <v>4</v>
      </c>
      <c r="P11" s="22">
        <v>4</v>
      </c>
      <c r="Q11" s="22">
        <v>4</v>
      </c>
      <c r="R11" s="23"/>
      <c r="S11" s="21"/>
      <c r="T11" s="22">
        <v>4</v>
      </c>
      <c r="U11" s="22">
        <v>4</v>
      </c>
      <c r="V11" s="22">
        <v>4</v>
      </c>
      <c r="W11" s="22">
        <v>4</v>
      </c>
      <c r="X11" s="22">
        <v>4</v>
      </c>
      <c r="Y11" s="23"/>
      <c r="Z11" s="21"/>
      <c r="AA11" s="22">
        <v>4</v>
      </c>
      <c r="AB11" s="22">
        <v>4</v>
      </c>
      <c r="AC11" s="22">
        <v>4</v>
      </c>
      <c r="AD11" s="22">
        <v>4</v>
      </c>
      <c r="AE11" s="22">
        <v>4</v>
      </c>
      <c r="AF11" s="23"/>
      <c r="AG11" s="21"/>
      <c r="AH11" s="22">
        <v>4</v>
      </c>
      <c r="AI11" s="24">
        <v>4</v>
      </c>
      <c r="AJ11" s="341"/>
      <c r="AK11" s="339"/>
      <c r="AL11" s="337"/>
    </row>
    <row r="12" spans="2:40" ht="15.75" customHeight="1" x14ac:dyDescent="0.15">
      <c r="B12" s="301" t="s">
        <v>30</v>
      </c>
      <c r="C12" s="346" t="s">
        <v>76</v>
      </c>
      <c r="D12" s="326" t="s">
        <v>31</v>
      </c>
      <c r="E12" s="25" t="s">
        <v>32</v>
      </c>
      <c r="F12" s="26" t="s">
        <v>32</v>
      </c>
      <c r="G12" s="26" t="s">
        <v>33</v>
      </c>
      <c r="H12" s="27" t="s">
        <v>13</v>
      </c>
      <c r="I12" s="28" t="s">
        <v>14</v>
      </c>
      <c r="J12" s="26"/>
      <c r="K12" s="29"/>
      <c r="L12" s="25" t="s">
        <v>32</v>
      </c>
      <c r="M12" s="26" t="s">
        <v>32</v>
      </c>
      <c r="N12" s="26" t="s">
        <v>33</v>
      </c>
      <c r="O12" s="27" t="s">
        <v>13</v>
      </c>
      <c r="P12" s="28" t="s">
        <v>14</v>
      </c>
      <c r="Q12" s="26"/>
      <c r="R12" s="29"/>
      <c r="S12" s="25" t="s">
        <v>32</v>
      </c>
      <c r="T12" s="26" t="s">
        <v>32</v>
      </c>
      <c r="U12" s="26" t="s">
        <v>33</v>
      </c>
      <c r="V12" s="27" t="s">
        <v>13</v>
      </c>
      <c r="W12" s="28" t="s">
        <v>14</v>
      </c>
      <c r="X12" s="26"/>
      <c r="Y12" s="29"/>
      <c r="Z12" s="25" t="s">
        <v>32</v>
      </c>
      <c r="AA12" s="26" t="s">
        <v>32</v>
      </c>
      <c r="AB12" s="26" t="s">
        <v>33</v>
      </c>
      <c r="AC12" s="27" t="s">
        <v>13</v>
      </c>
      <c r="AD12" s="28" t="s">
        <v>14</v>
      </c>
      <c r="AE12" s="26"/>
      <c r="AF12" s="29"/>
      <c r="AG12" s="25" t="s">
        <v>32</v>
      </c>
      <c r="AH12" s="26" t="s">
        <v>32</v>
      </c>
      <c r="AI12" s="26" t="s">
        <v>33</v>
      </c>
      <c r="AJ12" s="340">
        <f>SUM(E13:AI13)</f>
        <v>60</v>
      </c>
      <c r="AK12" s="315">
        <f>1*0+15*0</f>
        <v>0</v>
      </c>
      <c r="AL12" s="310" t="s">
        <v>34</v>
      </c>
    </row>
    <row r="13" spans="2:40" ht="15.75" customHeight="1" x14ac:dyDescent="0.15">
      <c r="B13" s="302"/>
      <c r="C13" s="347"/>
      <c r="D13" s="327"/>
      <c r="E13" s="21">
        <v>4</v>
      </c>
      <c r="F13" s="22">
        <v>4</v>
      </c>
      <c r="G13" s="22">
        <v>4</v>
      </c>
      <c r="H13" s="22">
        <v>0</v>
      </c>
      <c r="I13" s="22">
        <v>0</v>
      </c>
      <c r="J13" s="22"/>
      <c r="K13" s="24"/>
      <c r="L13" s="21">
        <v>4</v>
      </c>
      <c r="M13" s="22">
        <v>4</v>
      </c>
      <c r="N13" s="22">
        <v>4</v>
      </c>
      <c r="O13" s="22">
        <v>0</v>
      </c>
      <c r="P13" s="22">
        <v>0</v>
      </c>
      <c r="Q13" s="22"/>
      <c r="R13" s="24"/>
      <c r="S13" s="21">
        <v>4</v>
      </c>
      <c r="T13" s="22">
        <v>4</v>
      </c>
      <c r="U13" s="22">
        <v>4</v>
      </c>
      <c r="V13" s="22">
        <v>0</v>
      </c>
      <c r="W13" s="22">
        <v>0</v>
      </c>
      <c r="X13" s="22"/>
      <c r="Y13" s="24"/>
      <c r="Z13" s="21">
        <v>4</v>
      </c>
      <c r="AA13" s="22">
        <v>4</v>
      </c>
      <c r="AB13" s="22">
        <v>4</v>
      </c>
      <c r="AC13" s="22">
        <v>0</v>
      </c>
      <c r="AD13" s="22">
        <v>0</v>
      </c>
      <c r="AE13" s="22"/>
      <c r="AF13" s="24"/>
      <c r="AG13" s="21">
        <v>4</v>
      </c>
      <c r="AH13" s="22">
        <v>4</v>
      </c>
      <c r="AI13" s="22">
        <v>4</v>
      </c>
      <c r="AJ13" s="341"/>
      <c r="AK13" s="339"/>
      <c r="AL13" s="330"/>
    </row>
    <row r="14" spans="2:40" ht="15.75" customHeight="1" x14ac:dyDescent="0.15">
      <c r="B14" s="303" t="s">
        <v>35</v>
      </c>
      <c r="C14" s="328" t="s">
        <v>36</v>
      </c>
      <c r="D14" s="285" t="s">
        <v>37</v>
      </c>
      <c r="E14" s="30"/>
      <c r="F14" s="31"/>
      <c r="G14" s="31"/>
      <c r="H14" s="31"/>
      <c r="I14" s="31"/>
      <c r="J14" s="31"/>
      <c r="K14" s="32"/>
      <c r="L14" s="30"/>
      <c r="M14" s="31"/>
      <c r="N14" s="31"/>
      <c r="O14" s="31"/>
      <c r="P14" s="31"/>
      <c r="Q14" s="31"/>
      <c r="R14" s="32"/>
      <c r="S14" s="30"/>
      <c r="T14" s="31"/>
      <c r="U14" s="31"/>
      <c r="V14" s="31"/>
      <c r="W14" s="31"/>
      <c r="X14" s="31"/>
      <c r="Y14" s="32"/>
      <c r="Z14" s="30"/>
      <c r="AA14" s="31"/>
      <c r="AB14" s="31"/>
      <c r="AC14" s="31"/>
      <c r="AD14" s="31"/>
      <c r="AE14" s="31"/>
      <c r="AF14" s="33"/>
      <c r="AG14" s="30"/>
      <c r="AH14" s="31"/>
      <c r="AI14" s="32"/>
      <c r="AJ14" s="313">
        <f>SUM(E15:AI15)</f>
        <v>0</v>
      </c>
      <c r="AK14" s="315">
        <f>1*0+15*0</f>
        <v>0</v>
      </c>
      <c r="AL14" s="310" t="s">
        <v>6</v>
      </c>
    </row>
    <row r="15" spans="2:40" ht="15.75" customHeight="1" thickBot="1" x14ac:dyDescent="0.2">
      <c r="B15" s="304"/>
      <c r="C15" s="200"/>
      <c r="D15" s="329"/>
      <c r="E15" s="34"/>
      <c r="F15" s="35"/>
      <c r="G15" s="35"/>
      <c r="H15" s="35"/>
      <c r="I15" s="35"/>
      <c r="J15" s="35"/>
      <c r="K15" s="36"/>
      <c r="L15" s="34"/>
      <c r="M15" s="35"/>
      <c r="N15" s="35"/>
      <c r="O15" s="35"/>
      <c r="P15" s="35"/>
      <c r="Q15" s="35"/>
      <c r="R15" s="36"/>
      <c r="S15" s="34"/>
      <c r="T15" s="35"/>
      <c r="U15" s="35"/>
      <c r="V15" s="35"/>
      <c r="W15" s="35"/>
      <c r="X15" s="35"/>
      <c r="Y15" s="36"/>
      <c r="Z15" s="34"/>
      <c r="AA15" s="35"/>
      <c r="AB15" s="35"/>
      <c r="AC15" s="35"/>
      <c r="AD15" s="35"/>
      <c r="AE15" s="35"/>
      <c r="AF15" s="37"/>
      <c r="AG15" s="34"/>
      <c r="AH15" s="35"/>
      <c r="AI15" s="36"/>
      <c r="AJ15" s="314"/>
      <c r="AK15" s="316"/>
      <c r="AL15" s="312"/>
    </row>
    <row r="16" spans="2:40" ht="6" customHeight="1" x14ac:dyDescent="0.15">
      <c r="B16" s="38"/>
      <c r="C16" s="39"/>
      <c r="D16" s="40"/>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c r="AK16" s="42"/>
      <c r="AL16" s="43"/>
    </row>
    <row r="17" spans="2:40" ht="14.25" customHeight="1" x14ac:dyDescent="0.15">
      <c r="B17" s="41" t="s">
        <v>105</v>
      </c>
      <c r="I17" s="44"/>
      <c r="AJ17" s="45"/>
      <c r="AK17" s="45"/>
      <c r="AL17" s="7"/>
    </row>
    <row r="18" spans="2:40" ht="16.5" customHeight="1" thickBot="1" x14ac:dyDescent="0.2">
      <c r="B18" s="46" t="s">
        <v>77</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7" t="s">
        <v>86</v>
      </c>
    </row>
    <row r="19" spans="2:40" ht="18.75" customHeight="1" x14ac:dyDescent="0.15">
      <c r="B19" s="187" t="s">
        <v>16</v>
      </c>
      <c r="C19" s="243" t="s">
        <v>17</v>
      </c>
      <c r="D19" s="245" t="s">
        <v>18</v>
      </c>
      <c r="E19" s="8">
        <v>1</v>
      </c>
      <c r="F19" s="9">
        <v>2</v>
      </c>
      <c r="G19" s="9">
        <v>3</v>
      </c>
      <c r="H19" s="9">
        <v>4</v>
      </c>
      <c r="I19" s="9">
        <v>5</v>
      </c>
      <c r="J19" s="9">
        <v>6</v>
      </c>
      <c r="K19" s="11">
        <v>7</v>
      </c>
      <c r="L19" s="8">
        <v>8</v>
      </c>
      <c r="M19" s="9">
        <v>9</v>
      </c>
      <c r="N19" s="9">
        <v>10</v>
      </c>
      <c r="O19" s="9">
        <v>11</v>
      </c>
      <c r="P19" s="9">
        <v>12</v>
      </c>
      <c r="Q19" s="9">
        <v>13</v>
      </c>
      <c r="R19" s="10">
        <v>14</v>
      </c>
      <c r="S19" s="8">
        <v>15</v>
      </c>
      <c r="T19" s="9">
        <v>16</v>
      </c>
      <c r="U19" s="9">
        <v>17</v>
      </c>
      <c r="V19" s="9">
        <v>18</v>
      </c>
      <c r="W19" s="9">
        <v>19</v>
      </c>
      <c r="X19" s="9">
        <v>20</v>
      </c>
      <c r="Y19" s="10">
        <v>21</v>
      </c>
      <c r="Z19" s="8">
        <v>22</v>
      </c>
      <c r="AA19" s="9">
        <v>23</v>
      </c>
      <c r="AB19" s="9">
        <v>24</v>
      </c>
      <c r="AC19" s="9">
        <v>25</v>
      </c>
      <c r="AD19" s="9">
        <v>26</v>
      </c>
      <c r="AE19" s="9">
        <v>27</v>
      </c>
      <c r="AF19" s="11">
        <v>28</v>
      </c>
      <c r="AG19" s="8">
        <v>29</v>
      </c>
      <c r="AH19" s="9">
        <v>30</v>
      </c>
      <c r="AI19" s="10">
        <v>31</v>
      </c>
      <c r="AJ19" s="308" t="s">
        <v>19</v>
      </c>
      <c r="AK19" s="271" t="s">
        <v>20</v>
      </c>
      <c r="AL19" s="279" t="s">
        <v>21</v>
      </c>
    </row>
    <row r="20" spans="2:40" ht="18.75" customHeight="1" thickBot="1" x14ac:dyDescent="0.2">
      <c r="B20" s="298"/>
      <c r="C20" s="244"/>
      <c r="D20" s="246"/>
      <c r="E20" s="13" t="s">
        <v>7</v>
      </c>
      <c r="F20" s="15" t="s">
        <v>22</v>
      </c>
      <c r="G20" s="15" t="s">
        <v>23</v>
      </c>
      <c r="H20" s="15" t="s">
        <v>24</v>
      </c>
      <c r="I20" s="15" t="s">
        <v>25</v>
      </c>
      <c r="J20" s="15" t="s">
        <v>0</v>
      </c>
      <c r="K20" s="16" t="s">
        <v>26</v>
      </c>
      <c r="L20" s="13" t="s">
        <v>7</v>
      </c>
      <c r="M20" s="15" t="s">
        <v>22</v>
      </c>
      <c r="N20" s="15" t="s">
        <v>23</v>
      </c>
      <c r="O20" s="15" t="s">
        <v>24</v>
      </c>
      <c r="P20" s="15" t="s">
        <v>25</v>
      </c>
      <c r="Q20" s="15" t="s">
        <v>0</v>
      </c>
      <c r="R20" s="16" t="s">
        <v>26</v>
      </c>
      <c r="S20" s="13" t="s">
        <v>7</v>
      </c>
      <c r="T20" s="15" t="s">
        <v>22</v>
      </c>
      <c r="U20" s="15" t="s">
        <v>23</v>
      </c>
      <c r="V20" s="15" t="s">
        <v>24</v>
      </c>
      <c r="W20" s="15" t="s">
        <v>25</v>
      </c>
      <c r="X20" s="15" t="s">
        <v>0</v>
      </c>
      <c r="Y20" s="16" t="s">
        <v>26</v>
      </c>
      <c r="Z20" s="13" t="s">
        <v>7</v>
      </c>
      <c r="AA20" s="15" t="s">
        <v>22</v>
      </c>
      <c r="AB20" s="15" t="s">
        <v>23</v>
      </c>
      <c r="AC20" s="15" t="s">
        <v>4</v>
      </c>
      <c r="AD20" s="15" t="s">
        <v>5</v>
      </c>
      <c r="AE20" s="15" t="s">
        <v>12</v>
      </c>
      <c r="AF20" s="14" t="s">
        <v>1</v>
      </c>
      <c r="AG20" s="13" t="s">
        <v>2</v>
      </c>
      <c r="AH20" s="15" t="s">
        <v>3</v>
      </c>
      <c r="AI20" s="16" t="s">
        <v>23</v>
      </c>
      <c r="AJ20" s="309"/>
      <c r="AK20" s="272"/>
      <c r="AL20" s="280"/>
    </row>
    <row r="21" spans="2:40" ht="15.75" customHeight="1" x14ac:dyDescent="0.15">
      <c r="B21" s="228" t="s">
        <v>85</v>
      </c>
      <c r="C21" s="346" t="s">
        <v>39</v>
      </c>
      <c r="D21" s="285" t="s">
        <v>31</v>
      </c>
      <c r="E21" s="17" t="s">
        <v>32</v>
      </c>
      <c r="F21" s="18" t="s">
        <v>32</v>
      </c>
      <c r="G21" s="26" t="s">
        <v>33</v>
      </c>
      <c r="H21" s="27" t="s">
        <v>13</v>
      </c>
      <c r="I21" s="28" t="s">
        <v>14</v>
      </c>
      <c r="J21" s="26"/>
      <c r="K21" s="29"/>
      <c r="L21" s="25" t="s">
        <v>32</v>
      </c>
      <c r="M21" s="26" t="s">
        <v>32</v>
      </c>
      <c r="N21" s="26" t="s">
        <v>33</v>
      </c>
      <c r="O21" s="27" t="s">
        <v>13</v>
      </c>
      <c r="P21" s="28" t="s">
        <v>14</v>
      </c>
      <c r="Q21" s="26"/>
      <c r="R21" s="29"/>
      <c r="S21" s="25" t="s">
        <v>32</v>
      </c>
      <c r="T21" s="26" t="s">
        <v>32</v>
      </c>
      <c r="U21" s="26" t="s">
        <v>33</v>
      </c>
      <c r="V21" s="27" t="s">
        <v>13</v>
      </c>
      <c r="W21" s="28" t="s">
        <v>14</v>
      </c>
      <c r="X21" s="26"/>
      <c r="Y21" s="29"/>
      <c r="Z21" s="25" t="s">
        <v>32</v>
      </c>
      <c r="AA21" s="26" t="s">
        <v>32</v>
      </c>
      <c r="AB21" s="26" t="s">
        <v>33</v>
      </c>
      <c r="AC21" s="27" t="s">
        <v>13</v>
      </c>
      <c r="AD21" s="28" t="s">
        <v>14</v>
      </c>
      <c r="AE21" s="26"/>
      <c r="AF21" s="29"/>
      <c r="AG21" s="25" t="s">
        <v>32</v>
      </c>
      <c r="AH21" s="26" t="s">
        <v>32</v>
      </c>
      <c r="AI21" s="26" t="s">
        <v>33</v>
      </c>
      <c r="AJ21" s="222">
        <f>SUM(E22:AI22)</f>
        <v>92</v>
      </c>
      <c r="AK21" s="220">
        <f>3*4+5*4</f>
        <v>32</v>
      </c>
      <c r="AL21" s="310" t="s">
        <v>34</v>
      </c>
    </row>
    <row r="22" spans="2:40" ht="15.75" customHeight="1" x14ac:dyDescent="0.15">
      <c r="B22" s="228"/>
      <c r="C22" s="347"/>
      <c r="D22" s="344"/>
      <c r="E22" s="65">
        <v>4</v>
      </c>
      <c r="F22" s="64">
        <v>4</v>
      </c>
      <c r="G22" s="64">
        <v>4</v>
      </c>
      <c r="H22" s="64">
        <v>4</v>
      </c>
      <c r="I22" s="64">
        <v>4</v>
      </c>
      <c r="J22" s="64"/>
      <c r="K22" s="66"/>
      <c r="L22" s="65">
        <v>4</v>
      </c>
      <c r="M22" s="64">
        <v>4</v>
      </c>
      <c r="N22" s="64">
        <v>4</v>
      </c>
      <c r="O22" s="64">
        <v>4</v>
      </c>
      <c r="P22" s="64">
        <v>4</v>
      </c>
      <c r="Q22" s="64"/>
      <c r="R22" s="66"/>
      <c r="S22" s="65">
        <v>4</v>
      </c>
      <c r="T22" s="64">
        <v>4</v>
      </c>
      <c r="U22" s="64">
        <v>4</v>
      </c>
      <c r="V22" s="64">
        <v>4</v>
      </c>
      <c r="W22" s="64">
        <v>4</v>
      </c>
      <c r="X22" s="64"/>
      <c r="Y22" s="66"/>
      <c r="Z22" s="65">
        <v>4</v>
      </c>
      <c r="AA22" s="64">
        <v>4</v>
      </c>
      <c r="AB22" s="64">
        <v>4</v>
      </c>
      <c r="AC22" s="64">
        <v>4</v>
      </c>
      <c r="AD22" s="64">
        <v>4</v>
      </c>
      <c r="AE22" s="64"/>
      <c r="AF22" s="66"/>
      <c r="AG22" s="65">
        <v>4</v>
      </c>
      <c r="AH22" s="64">
        <v>4</v>
      </c>
      <c r="AI22" s="64">
        <v>4</v>
      </c>
      <c r="AJ22" s="223"/>
      <c r="AK22" s="221"/>
      <c r="AL22" s="331"/>
    </row>
    <row r="23" spans="2:40" ht="15.75" customHeight="1" x14ac:dyDescent="0.15">
      <c r="B23" s="228"/>
      <c r="C23" s="283" t="s">
        <v>40</v>
      </c>
      <c r="D23" s="285" t="s">
        <v>37</v>
      </c>
      <c r="E23" s="25" t="s">
        <v>83</v>
      </c>
      <c r="F23" s="27" t="s">
        <v>13</v>
      </c>
      <c r="G23" s="28" t="s">
        <v>14</v>
      </c>
      <c r="H23" s="26"/>
      <c r="I23" s="26"/>
      <c r="J23" s="26" t="s">
        <v>42</v>
      </c>
      <c r="K23" s="29" t="s">
        <v>43</v>
      </c>
      <c r="L23" s="25" t="s">
        <v>41</v>
      </c>
      <c r="M23" s="27" t="s">
        <v>13</v>
      </c>
      <c r="N23" s="28" t="s">
        <v>14</v>
      </c>
      <c r="O23" s="26"/>
      <c r="P23" s="26"/>
      <c r="Q23" s="26" t="s">
        <v>42</v>
      </c>
      <c r="R23" s="29" t="s">
        <v>43</v>
      </c>
      <c r="S23" s="25" t="s">
        <v>41</v>
      </c>
      <c r="T23" s="27" t="s">
        <v>13</v>
      </c>
      <c r="U23" s="28" t="s">
        <v>14</v>
      </c>
      <c r="V23" s="26"/>
      <c r="W23" s="26"/>
      <c r="X23" s="26" t="s">
        <v>42</v>
      </c>
      <c r="Y23" s="29" t="s">
        <v>43</v>
      </c>
      <c r="Z23" s="25" t="s">
        <v>41</v>
      </c>
      <c r="AA23" s="27" t="s">
        <v>13</v>
      </c>
      <c r="AB23" s="28" t="s">
        <v>14</v>
      </c>
      <c r="AC23" s="26"/>
      <c r="AD23" s="26"/>
      <c r="AE23" s="26" t="s">
        <v>42</v>
      </c>
      <c r="AF23" s="29" t="s">
        <v>43</v>
      </c>
      <c r="AG23" s="25" t="s">
        <v>41</v>
      </c>
      <c r="AH23" s="27" t="s">
        <v>13</v>
      </c>
      <c r="AI23" s="28" t="s">
        <v>14</v>
      </c>
      <c r="AJ23" s="222">
        <f>SUM(E24:AI24)</f>
        <v>144</v>
      </c>
      <c r="AK23" s="220">
        <f>(COUNTIF(E23:AI23,"夜")*3)+(COUNTIF(E23:AI23,"明")*5)</f>
        <v>40</v>
      </c>
      <c r="AL23" s="335" t="s">
        <v>6</v>
      </c>
      <c r="AM23" s="60"/>
      <c r="AN23" s="60"/>
    </row>
    <row r="24" spans="2:40" ht="15.75" customHeight="1" x14ac:dyDescent="0.15">
      <c r="B24" s="228"/>
      <c r="C24" s="284"/>
      <c r="D24" s="344"/>
      <c r="E24" s="67">
        <f>IF(E23="","",IF(E23="①",8,0)+IF(E23="②",8,0)+IF(E23="③",8,0)+IF(E23="夜",4,0)+IF(E23="明",4,0))</f>
        <v>8</v>
      </c>
      <c r="F24" s="64">
        <f t="shared" ref="F24:AI24" si="0">IF(F23="","",IF(F23="①",8,0)+IF(F23="②",8,0)+IF(F23="③",8,0)+IF(F23="夜",4,0)+IF(F23="明",4,0))</f>
        <v>4</v>
      </c>
      <c r="G24" s="64">
        <f t="shared" si="0"/>
        <v>4</v>
      </c>
      <c r="H24" s="64" t="str">
        <f t="shared" si="0"/>
        <v/>
      </c>
      <c r="I24" s="64" t="str">
        <f t="shared" si="0"/>
        <v/>
      </c>
      <c r="J24" s="64">
        <f t="shared" si="0"/>
        <v>8</v>
      </c>
      <c r="K24" s="66">
        <f t="shared" si="0"/>
        <v>8</v>
      </c>
      <c r="L24" s="65">
        <f t="shared" si="0"/>
        <v>8</v>
      </c>
      <c r="M24" s="64">
        <f t="shared" si="0"/>
        <v>4</v>
      </c>
      <c r="N24" s="64">
        <f t="shared" si="0"/>
        <v>4</v>
      </c>
      <c r="O24" s="64" t="str">
        <f t="shared" si="0"/>
        <v/>
      </c>
      <c r="P24" s="64" t="str">
        <f t="shared" si="0"/>
        <v/>
      </c>
      <c r="Q24" s="64">
        <f t="shared" si="0"/>
        <v>8</v>
      </c>
      <c r="R24" s="66">
        <f t="shared" si="0"/>
        <v>8</v>
      </c>
      <c r="S24" s="65">
        <f t="shared" si="0"/>
        <v>8</v>
      </c>
      <c r="T24" s="64">
        <f t="shared" si="0"/>
        <v>4</v>
      </c>
      <c r="U24" s="64">
        <f t="shared" si="0"/>
        <v>4</v>
      </c>
      <c r="V24" s="64" t="str">
        <f t="shared" si="0"/>
        <v/>
      </c>
      <c r="W24" s="64" t="str">
        <f t="shared" si="0"/>
        <v/>
      </c>
      <c r="X24" s="64">
        <f t="shared" si="0"/>
        <v>8</v>
      </c>
      <c r="Y24" s="66">
        <f t="shared" si="0"/>
        <v>8</v>
      </c>
      <c r="Z24" s="65">
        <f t="shared" si="0"/>
        <v>8</v>
      </c>
      <c r="AA24" s="64">
        <f t="shared" si="0"/>
        <v>4</v>
      </c>
      <c r="AB24" s="64">
        <f t="shared" si="0"/>
        <v>4</v>
      </c>
      <c r="AC24" s="64" t="str">
        <f t="shared" si="0"/>
        <v/>
      </c>
      <c r="AD24" s="64" t="str">
        <f t="shared" si="0"/>
        <v/>
      </c>
      <c r="AE24" s="64">
        <f t="shared" si="0"/>
        <v>8</v>
      </c>
      <c r="AF24" s="66">
        <f t="shared" si="0"/>
        <v>8</v>
      </c>
      <c r="AG24" s="65">
        <f t="shared" si="0"/>
        <v>8</v>
      </c>
      <c r="AH24" s="64">
        <f t="shared" si="0"/>
        <v>4</v>
      </c>
      <c r="AI24" s="64">
        <f t="shared" si="0"/>
        <v>4</v>
      </c>
      <c r="AJ24" s="223"/>
      <c r="AK24" s="221"/>
      <c r="AL24" s="331"/>
      <c r="AM24" s="60"/>
      <c r="AN24" s="60"/>
    </row>
    <row r="25" spans="2:40" ht="15.75" customHeight="1" x14ac:dyDescent="0.15">
      <c r="B25" s="228"/>
      <c r="C25" s="283" t="s">
        <v>44</v>
      </c>
      <c r="D25" s="345" t="s">
        <v>45</v>
      </c>
      <c r="E25" s="48" t="s">
        <v>13</v>
      </c>
      <c r="F25" s="28" t="s">
        <v>14</v>
      </c>
      <c r="G25" s="26"/>
      <c r="H25" s="26"/>
      <c r="I25" s="26" t="s">
        <v>46</v>
      </c>
      <c r="J25" s="26" t="s">
        <v>47</v>
      </c>
      <c r="K25" s="29" t="s">
        <v>47</v>
      </c>
      <c r="L25" s="48" t="s">
        <v>13</v>
      </c>
      <c r="M25" s="28" t="s">
        <v>14</v>
      </c>
      <c r="N25" s="26"/>
      <c r="O25" s="26"/>
      <c r="P25" s="26" t="s">
        <v>46</v>
      </c>
      <c r="Q25" s="26" t="s">
        <v>47</v>
      </c>
      <c r="R25" s="29" t="s">
        <v>47</v>
      </c>
      <c r="S25" s="48" t="s">
        <v>13</v>
      </c>
      <c r="T25" s="28" t="s">
        <v>14</v>
      </c>
      <c r="U25" s="26"/>
      <c r="V25" s="26"/>
      <c r="W25" s="63" t="s">
        <v>48</v>
      </c>
      <c r="X25" s="26" t="s">
        <v>78</v>
      </c>
      <c r="Y25" s="29" t="s">
        <v>78</v>
      </c>
      <c r="Z25" s="48" t="s">
        <v>13</v>
      </c>
      <c r="AA25" s="28" t="s">
        <v>14</v>
      </c>
      <c r="AB25" s="26"/>
      <c r="AC25" s="26"/>
      <c r="AD25" s="26" t="s">
        <v>79</v>
      </c>
      <c r="AE25" s="26" t="s">
        <v>49</v>
      </c>
      <c r="AF25" s="29" t="s">
        <v>49</v>
      </c>
      <c r="AG25" s="48" t="s">
        <v>13</v>
      </c>
      <c r="AH25" s="28" t="s">
        <v>14</v>
      </c>
      <c r="AI25" s="26"/>
      <c r="AJ25" s="222">
        <f>SUM(E26:AI26)</f>
        <v>136</v>
      </c>
      <c r="AK25" s="220">
        <f>(COUNTIF(E25:AI25,"夜")*3)+(COUNTIF(E25:AI25,"明")*5)</f>
        <v>40</v>
      </c>
      <c r="AL25" s="317" t="s">
        <v>50</v>
      </c>
      <c r="AM25" s="62"/>
      <c r="AN25" s="60"/>
    </row>
    <row r="26" spans="2:40" ht="15.75" customHeight="1" x14ac:dyDescent="0.15">
      <c r="B26" s="228"/>
      <c r="C26" s="284"/>
      <c r="D26" s="286"/>
      <c r="E26" s="65">
        <f t="shared" ref="E26:V26" si="1">IF(E25="","",IF(E25="①",8,0)+IF(E25="②",8,0)+IF(E25="③",8,0)+IF(E25="夜",4,0)+IF(E25="明",4,0))</f>
        <v>4</v>
      </c>
      <c r="F26" s="64">
        <f t="shared" si="1"/>
        <v>4</v>
      </c>
      <c r="G26" s="64" t="str">
        <f t="shared" si="1"/>
        <v/>
      </c>
      <c r="H26" s="64" t="str">
        <f t="shared" si="1"/>
        <v/>
      </c>
      <c r="I26" s="64">
        <f t="shared" si="1"/>
        <v>8</v>
      </c>
      <c r="J26" s="64">
        <f t="shared" si="1"/>
        <v>8</v>
      </c>
      <c r="K26" s="66">
        <f t="shared" si="1"/>
        <v>8</v>
      </c>
      <c r="L26" s="65">
        <f t="shared" si="1"/>
        <v>4</v>
      </c>
      <c r="M26" s="64">
        <f t="shared" si="1"/>
        <v>4</v>
      </c>
      <c r="N26" s="64" t="str">
        <f t="shared" si="1"/>
        <v/>
      </c>
      <c r="O26" s="64" t="str">
        <f t="shared" si="1"/>
        <v/>
      </c>
      <c r="P26" s="64">
        <f t="shared" si="1"/>
        <v>8</v>
      </c>
      <c r="Q26" s="64">
        <f t="shared" si="1"/>
        <v>8</v>
      </c>
      <c r="R26" s="66">
        <f t="shared" si="1"/>
        <v>8</v>
      </c>
      <c r="S26" s="65">
        <f t="shared" si="1"/>
        <v>4</v>
      </c>
      <c r="T26" s="64">
        <f t="shared" si="1"/>
        <v>4</v>
      </c>
      <c r="U26" s="64" t="str">
        <f t="shared" si="1"/>
        <v/>
      </c>
      <c r="V26" s="64" t="str">
        <f t="shared" si="1"/>
        <v/>
      </c>
      <c r="W26" s="68">
        <v>8</v>
      </c>
      <c r="X26" s="64">
        <f t="shared" ref="X26:AI26" si="2">IF(X25="","",IF(X25="①",8,0)+IF(X25="②",8,0)+IF(X25="③",8,0)+IF(X25="夜",4,0)+IF(X25="明",4,0))</f>
        <v>8</v>
      </c>
      <c r="Y26" s="66">
        <f t="shared" si="2"/>
        <v>8</v>
      </c>
      <c r="Z26" s="65">
        <f t="shared" si="2"/>
        <v>4</v>
      </c>
      <c r="AA26" s="64">
        <f t="shared" si="2"/>
        <v>4</v>
      </c>
      <c r="AB26" s="64" t="str">
        <f t="shared" si="2"/>
        <v/>
      </c>
      <c r="AC26" s="64" t="str">
        <f t="shared" si="2"/>
        <v/>
      </c>
      <c r="AD26" s="64">
        <f t="shared" si="2"/>
        <v>8</v>
      </c>
      <c r="AE26" s="64">
        <f t="shared" si="2"/>
        <v>8</v>
      </c>
      <c r="AF26" s="66">
        <f t="shared" si="2"/>
        <v>8</v>
      </c>
      <c r="AG26" s="65">
        <f t="shared" si="2"/>
        <v>4</v>
      </c>
      <c r="AH26" s="64">
        <f t="shared" si="2"/>
        <v>4</v>
      </c>
      <c r="AI26" s="64" t="str">
        <f t="shared" si="2"/>
        <v/>
      </c>
      <c r="AJ26" s="223"/>
      <c r="AK26" s="221"/>
      <c r="AL26" s="208"/>
      <c r="AM26" s="60"/>
      <c r="AN26" s="60"/>
    </row>
    <row r="27" spans="2:40" ht="15.75" customHeight="1" x14ac:dyDescent="0.15">
      <c r="B27" s="228"/>
      <c r="C27" s="283" t="s">
        <v>40</v>
      </c>
      <c r="D27" s="285" t="s">
        <v>51</v>
      </c>
      <c r="E27" s="49" t="s">
        <v>14</v>
      </c>
      <c r="F27" s="26" t="s">
        <v>52</v>
      </c>
      <c r="G27" s="26"/>
      <c r="H27" s="26" t="s">
        <v>53</v>
      </c>
      <c r="I27" s="26" t="s">
        <v>54</v>
      </c>
      <c r="J27" s="26"/>
      <c r="K27" s="50" t="s">
        <v>13</v>
      </c>
      <c r="L27" s="49" t="s">
        <v>14</v>
      </c>
      <c r="M27" s="26" t="s">
        <v>52</v>
      </c>
      <c r="N27" s="26"/>
      <c r="O27" s="26" t="s">
        <v>53</v>
      </c>
      <c r="P27" s="26" t="s">
        <v>54</v>
      </c>
      <c r="Q27" s="26"/>
      <c r="R27" s="50" t="s">
        <v>13</v>
      </c>
      <c r="S27" s="49" t="s">
        <v>14</v>
      </c>
      <c r="T27" s="26" t="s">
        <v>52</v>
      </c>
      <c r="U27" s="26"/>
      <c r="V27" s="26" t="s">
        <v>53</v>
      </c>
      <c r="W27" s="26" t="s">
        <v>80</v>
      </c>
      <c r="X27" s="26"/>
      <c r="Y27" s="50" t="s">
        <v>13</v>
      </c>
      <c r="Z27" s="49" t="s">
        <v>14</v>
      </c>
      <c r="AA27" s="26" t="s">
        <v>78</v>
      </c>
      <c r="AB27" s="26"/>
      <c r="AC27" s="26" t="s">
        <v>79</v>
      </c>
      <c r="AD27" s="63" t="s">
        <v>55</v>
      </c>
      <c r="AE27" s="26"/>
      <c r="AF27" s="50" t="s">
        <v>13</v>
      </c>
      <c r="AG27" s="49" t="s">
        <v>14</v>
      </c>
      <c r="AH27" s="26" t="s">
        <v>49</v>
      </c>
      <c r="AI27" s="26"/>
      <c r="AJ27" s="222">
        <f>SUM(E28:AI28)</f>
        <v>140</v>
      </c>
      <c r="AK27" s="220">
        <f>(COUNTIF(E27:AI27,"夜")*3)+(COUNTIF(E27:AI27,"明")*5)</f>
        <v>37</v>
      </c>
      <c r="AL27" s="317" t="s">
        <v>50</v>
      </c>
      <c r="AM27" s="62"/>
      <c r="AN27" s="62"/>
    </row>
    <row r="28" spans="2:40" ht="15.75" customHeight="1" x14ac:dyDescent="0.15">
      <c r="B28" s="228"/>
      <c r="C28" s="284"/>
      <c r="D28" s="286"/>
      <c r="E28" s="67">
        <f t="shared" ref="E28:AC28" si="3">IF(E27="","",IF(E27="①",8,0)+IF(E27="②",8,0)+IF(E27="③",8,0)+IF(E27="夜",4,0)+IF(E27="明",4,0))</f>
        <v>4</v>
      </c>
      <c r="F28" s="64">
        <f t="shared" si="3"/>
        <v>8</v>
      </c>
      <c r="G28" s="64" t="str">
        <f t="shared" si="3"/>
        <v/>
      </c>
      <c r="H28" s="64">
        <f t="shared" si="3"/>
        <v>8</v>
      </c>
      <c r="I28" s="64">
        <f t="shared" si="3"/>
        <v>8</v>
      </c>
      <c r="J28" s="64" t="str">
        <f t="shared" si="3"/>
        <v/>
      </c>
      <c r="K28" s="66">
        <f t="shared" si="3"/>
        <v>4</v>
      </c>
      <c r="L28" s="65">
        <f t="shared" si="3"/>
        <v>4</v>
      </c>
      <c r="M28" s="64">
        <f t="shared" si="3"/>
        <v>8</v>
      </c>
      <c r="N28" s="64" t="str">
        <f t="shared" si="3"/>
        <v/>
      </c>
      <c r="O28" s="64">
        <f t="shared" si="3"/>
        <v>8</v>
      </c>
      <c r="P28" s="64">
        <f t="shared" si="3"/>
        <v>8</v>
      </c>
      <c r="Q28" s="64" t="str">
        <f t="shared" si="3"/>
        <v/>
      </c>
      <c r="R28" s="66">
        <f t="shared" si="3"/>
        <v>4</v>
      </c>
      <c r="S28" s="65">
        <f t="shared" si="3"/>
        <v>4</v>
      </c>
      <c r="T28" s="64">
        <f t="shared" si="3"/>
        <v>8</v>
      </c>
      <c r="U28" s="64" t="str">
        <f t="shared" si="3"/>
        <v/>
      </c>
      <c r="V28" s="64">
        <f t="shared" si="3"/>
        <v>8</v>
      </c>
      <c r="W28" s="64">
        <f t="shared" si="3"/>
        <v>8</v>
      </c>
      <c r="X28" s="64" t="str">
        <f t="shared" si="3"/>
        <v/>
      </c>
      <c r="Y28" s="66">
        <f t="shared" si="3"/>
        <v>4</v>
      </c>
      <c r="Z28" s="65">
        <f t="shared" si="3"/>
        <v>4</v>
      </c>
      <c r="AA28" s="64">
        <f t="shared" si="3"/>
        <v>8</v>
      </c>
      <c r="AB28" s="64" t="str">
        <f t="shared" si="3"/>
        <v/>
      </c>
      <c r="AC28" s="64">
        <f t="shared" si="3"/>
        <v>8</v>
      </c>
      <c r="AD28" s="68">
        <v>8</v>
      </c>
      <c r="AE28" s="64" t="str">
        <f>IF(AE27="","",IF(AE27="①",8,0)+IF(AE27="②",8,0)+IF(AE27="③",8,0)+IF(AE27="夜",4,0)+IF(AE27="明",4,0))</f>
        <v/>
      </c>
      <c r="AF28" s="66">
        <f>IF(AF27="","",IF(AF27="①",8,0)+IF(AF27="②",8,0)+IF(AF27="③",8,0)+IF(AF27="夜",4,0)+IF(AF27="明",4,0))</f>
        <v>4</v>
      </c>
      <c r="AG28" s="65">
        <f>IF(AG27="","",IF(AG27="①",8,0)+IF(AG27="②",8,0)+IF(AG27="③",8,0)+IF(AG27="夜",4,0)+IF(AG27="明",4,0))</f>
        <v>4</v>
      </c>
      <c r="AH28" s="64">
        <f>IF(AH27="","",IF(AH27="①",8,0)+IF(AH27="②",8,0)+IF(AH27="③",8,0)+IF(AH27="夜",4,0)+IF(AH27="明",4,0))</f>
        <v>8</v>
      </c>
      <c r="AI28" s="64" t="str">
        <f>IF(AI27="","",IF(AI27="①",8,0)+IF(AI27="②",8,0)+IF(AI27="③",8,0)+IF(AI27="夜",4,0)+IF(AI27="明",4,0))</f>
        <v/>
      </c>
      <c r="AJ28" s="223"/>
      <c r="AK28" s="221"/>
      <c r="AL28" s="208"/>
      <c r="AM28" s="60"/>
      <c r="AN28" s="60"/>
    </row>
    <row r="29" spans="2:40" ht="15.75" customHeight="1" x14ac:dyDescent="0.15">
      <c r="B29" s="228"/>
      <c r="C29" s="283" t="s">
        <v>56</v>
      </c>
      <c r="D29" s="285" t="s">
        <v>57</v>
      </c>
      <c r="E29" s="25"/>
      <c r="F29" s="26"/>
      <c r="G29" s="26" t="s">
        <v>42</v>
      </c>
      <c r="H29" s="26" t="s">
        <v>41</v>
      </c>
      <c r="I29" s="26" t="s">
        <v>41</v>
      </c>
      <c r="J29" s="27" t="s">
        <v>13</v>
      </c>
      <c r="K29" s="28" t="s">
        <v>14</v>
      </c>
      <c r="L29" s="25"/>
      <c r="M29" s="26"/>
      <c r="N29" s="26" t="s">
        <v>42</v>
      </c>
      <c r="O29" s="26" t="s">
        <v>41</v>
      </c>
      <c r="P29" s="26" t="s">
        <v>41</v>
      </c>
      <c r="Q29" s="27" t="s">
        <v>13</v>
      </c>
      <c r="R29" s="28" t="s">
        <v>14</v>
      </c>
      <c r="S29" s="25"/>
      <c r="T29" s="26"/>
      <c r="U29" s="26" t="s">
        <v>42</v>
      </c>
      <c r="V29" s="26" t="s">
        <v>41</v>
      </c>
      <c r="W29" s="26" t="s">
        <v>81</v>
      </c>
      <c r="X29" s="27" t="s">
        <v>13</v>
      </c>
      <c r="Y29" s="28" t="s">
        <v>14</v>
      </c>
      <c r="Z29" s="25"/>
      <c r="AA29" s="26"/>
      <c r="AB29" s="26" t="s">
        <v>82</v>
      </c>
      <c r="AC29" s="26" t="s">
        <v>81</v>
      </c>
      <c r="AD29" s="26" t="s">
        <v>81</v>
      </c>
      <c r="AE29" s="27" t="s">
        <v>13</v>
      </c>
      <c r="AF29" s="28" t="s">
        <v>14</v>
      </c>
      <c r="AG29" s="25"/>
      <c r="AH29" s="26"/>
      <c r="AI29" s="26" t="s">
        <v>42</v>
      </c>
      <c r="AJ29" s="222">
        <f>SUM(E30:AI30)</f>
        <v>136</v>
      </c>
      <c r="AK29" s="220">
        <f>(COUNTIF(E29:AI29,"夜")*3)+(COUNTIF(E29:AI29,"明")*5)</f>
        <v>32</v>
      </c>
      <c r="AL29" s="207" t="s">
        <v>58</v>
      </c>
      <c r="AM29" s="62"/>
      <c r="AN29" s="60"/>
    </row>
    <row r="30" spans="2:40" ht="15.75" customHeight="1" x14ac:dyDescent="0.15">
      <c r="B30" s="228"/>
      <c r="C30" s="284"/>
      <c r="D30" s="286"/>
      <c r="E30" s="65" t="str">
        <f t="shared" ref="E30:AI30" si="4">IF(E29="","",IF(E29="①",8,0)+IF(E29="②",8,0)+IF(E29="③",8,0)+IF(E29="夜",4,0)+IF(E29="明",4,0))</f>
        <v/>
      </c>
      <c r="F30" s="64" t="str">
        <f t="shared" si="4"/>
        <v/>
      </c>
      <c r="G30" s="64">
        <f t="shared" si="4"/>
        <v>8</v>
      </c>
      <c r="H30" s="64">
        <f t="shared" si="4"/>
        <v>8</v>
      </c>
      <c r="I30" s="64">
        <f t="shared" si="4"/>
        <v>8</v>
      </c>
      <c r="J30" s="64">
        <f t="shared" si="4"/>
        <v>4</v>
      </c>
      <c r="K30" s="66">
        <f t="shared" si="4"/>
        <v>4</v>
      </c>
      <c r="L30" s="65" t="str">
        <f t="shared" si="4"/>
        <v/>
      </c>
      <c r="M30" s="64" t="str">
        <f t="shared" si="4"/>
        <v/>
      </c>
      <c r="N30" s="64">
        <f t="shared" si="4"/>
        <v>8</v>
      </c>
      <c r="O30" s="64">
        <f t="shared" si="4"/>
        <v>8</v>
      </c>
      <c r="P30" s="64">
        <f t="shared" si="4"/>
        <v>8</v>
      </c>
      <c r="Q30" s="64">
        <f t="shared" si="4"/>
        <v>4</v>
      </c>
      <c r="R30" s="66">
        <f t="shared" si="4"/>
        <v>4</v>
      </c>
      <c r="S30" s="65" t="str">
        <f t="shared" si="4"/>
        <v/>
      </c>
      <c r="T30" s="64" t="str">
        <f t="shared" si="4"/>
        <v/>
      </c>
      <c r="U30" s="64">
        <f t="shared" si="4"/>
        <v>8</v>
      </c>
      <c r="V30" s="64">
        <f t="shared" si="4"/>
        <v>8</v>
      </c>
      <c r="W30" s="64">
        <f t="shared" si="4"/>
        <v>8</v>
      </c>
      <c r="X30" s="64">
        <f t="shared" si="4"/>
        <v>4</v>
      </c>
      <c r="Y30" s="66">
        <f t="shared" si="4"/>
        <v>4</v>
      </c>
      <c r="Z30" s="65" t="str">
        <f t="shared" si="4"/>
        <v/>
      </c>
      <c r="AA30" s="64" t="str">
        <f t="shared" si="4"/>
        <v/>
      </c>
      <c r="AB30" s="64">
        <f t="shared" si="4"/>
        <v>8</v>
      </c>
      <c r="AC30" s="64">
        <f t="shared" si="4"/>
        <v>8</v>
      </c>
      <c r="AD30" s="64">
        <f t="shared" si="4"/>
        <v>8</v>
      </c>
      <c r="AE30" s="64">
        <f t="shared" si="4"/>
        <v>4</v>
      </c>
      <c r="AF30" s="66">
        <f t="shared" si="4"/>
        <v>4</v>
      </c>
      <c r="AG30" s="65" t="str">
        <f t="shared" si="4"/>
        <v/>
      </c>
      <c r="AH30" s="64" t="str">
        <f t="shared" si="4"/>
        <v/>
      </c>
      <c r="AI30" s="64">
        <f t="shared" si="4"/>
        <v>8</v>
      </c>
      <c r="AJ30" s="223"/>
      <c r="AK30" s="221"/>
      <c r="AL30" s="208"/>
      <c r="AM30" s="60"/>
      <c r="AN30" s="60"/>
    </row>
    <row r="31" spans="2:40" ht="15.75" customHeight="1" x14ac:dyDescent="0.15">
      <c r="B31" s="228"/>
      <c r="C31" s="283" t="s">
        <v>59</v>
      </c>
      <c r="D31" s="285" t="s">
        <v>60</v>
      </c>
      <c r="E31" s="25" t="s">
        <v>61</v>
      </c>
      <c r="F31" s="26"/>
      <c r="G31" s="26" t="s">
        <v>61</v>
      </c>
      <c r="H31" s="26"/>
      <c r="I31" s="27" t="s">
        <v>13</v>
      </c>
      <c r="J31" s="28" t="s">
        <v>14</v>
      </c>
      <c r="K31" s="29"/>
      <c r="L31" s="25" t="s">
        <v>61</v>
      </c>
      <c r="M31" s="26"/>
      <c r="N31" s="26" t="s">
        <v>61</v>
      </c>
      <c r="O31" s="26"/>
      <c r="P31" s="27" t="s">
        <v>13</v>
      </c>
      <c r="Q31" s="28" t="s">
        <v>14</v>
      </c>
      <c r="R31" s="29"/>
      <c r="S31" s="25" t="s">
        <v>61</v>
      </c>
      <c r="T31" s="26"/>
      <c r="U31" s="26" t="s">
        <v>61</v>
      </c>
      <c r="V31" s="26"/>
      <c r="W31" s="27" t="s">
        <v>13</v>
      </c>
      <c r="X31" s="28" t="s">
        <v>14</v>
      </c>
      <c r="Y31" s="29"/>
      <c r="Z31" s="25" t="s">
        <v>61</v>
      </c>
      <c r="AA31" s="26"/>
      <c r="AB31" s="26" t="s">
        <v>61</v>
      </c>
      <c r="AC31" s="26"/>
      <c r="AD31" s="27" t="s">
        <v>13</v>
      </c>
      <c r="AE31" s="28" t="s">
        <v>14</v>
      </c>
      <c r="AF31" s="29"/>
      <c r="AG31" s="25" t="s">
        <v>61</v>
      </c>
      <c r="AH31" s="26"/>
      <c r="AI31" s="26" t="s">
        <v>61</v>
      </c>
      <c r="AJ31" s="222">
        <f>SUM(E32:AI32)</f>
        <v>112</v>
      </c>
      <c r="AK31" s="220">
        <f>(COUNTIF(E31:AI31,"夜")*3)+(COUNTIF(E31:AI31,"明")*5)</f>
        <v>32</v>
      </c>
      <c r="AL31" s="207" t="s">
        <v>62</v>
      </c>
      <c r="AM31" s="60"/>
      <c r="AN31" s="60"/>
    </row>
    <row r="32" spans="2:40" ht="15.75" customHeight="1" x14ac:dyDescent="0.15">
      <c r="B32" s="228"/>
      <c r="C32" s="284"/>
      <c r="D32" s="286"/>
      <c r="E32" s="65">
        <f t="shared" ref="E32:AI32" si="5">IF(E31="","",IF(E31="①",8,0)+IF(E31="②",8,0)+IF(E31="③",8,0)+IF(E31="夜",4,0)+IF(E31="明",4,0))</f>
        <v>8</v>
      </c>
      <c r="F32" s="64" t="str">
        <f t="shared" si="5"/>
        <v/>
      </c>
      <c r="G32" s="64">
        <f t="shared" si="5"/>
        <v>8</v>
      </c>
      <c r="H32" s="64" t="str">
        <f t="shared" si="5"/>
        <v/>
      </c>
      <c r="I32" s="64">
        <f t="shared" si="5"/>
        <v>4</v>
      </c>
      <c r="J32" s="64">
        <f t="shared" si="5"/>
        <v>4</v>
      </c>
      <c r="K32" s="66" t="str">
        <f t="shared" si="5"/>
        <v/>
      </c>
      <c r="L32" s="65">
        <f t="shared" si="5"/>
        <v>8</v>
      </c>
      <c r="M32" s="64" t="str">
        <f t="shared" si="5"/>
        <v/>
      </c>
      <c r="N32" s="64">
        <f t="shared" si="5"/>
        <v>8</v>
      </c>
      <c r="O32" s="64" t="str">
        <f t="shared" si="5"/>
        <v/>
      </c>
      <c r="P32" s="64">
        <f t="shared" si="5"/>
        <v>4</v>
      </c>
      <c r="Q32" s="64">
        <f t="shared" si="5"/>
        <v>4</v>
      </c>
      <c r="R32" s="66" t="str">
        <f t="shared" si="5"/>
        <v/>
      </c>
      <c r="S32" s="65">
        <f t="shared" si="5"/>
        <v>8</v>
      </c>
      <c r="T32" s="64" t="str">
        <f t="shared" si="5"/>
        <v/>
      </c>
      <c r="U32" s="64">
        <f t="shared" si="5"/>
        <v>8</v>
      </c>
      <c r="V32" s="64" t="str">
        <f t="shared" si="5"/>
        <v/>
      </c>
      <c r="W32" s="64">
        <f t="shared" si="5"/>
        <v>4</v>
      </c>
      <c r="X32" s="64">
        <f t="shared" si="5"/>
        <v>4</v>
      </c>
      <c r="Y32" s="66" t="str">
        <f t="shared" si="5"/>
        <v/>
      </c>
      <c r="Z32" s="65">
        <f t="shared" si="5"/>
        <v>8</v>
      </c>
      <c r="AA32" s="64" t="str">
        <f t="shared" si="5"/>
        <v/>
      </c>
      <c r="AB32" s="64">
        <f t="shared" si="5"/>
        <v>8</v>
      </c>
      <c r="AC32" s="64" t="str">
        <f t="shared" si="5"/>
        <v/>
      </c>
      <c r="AD32" s="64">
        <f t="shared" si="5"/>
        <v>4</v>
      </c>
      <c r="AE32" s="64">
        <f t="shared" si="5"/>
        <v>4</v>
      </c>
      <c r="AF32" s="66" t="str">
        <f t="shared" si="5"/>
        <v/>
      </c>
      <c r="AG32" s="65">
        <f t="shared" si="5"/>
        <v>8</v>
      </c>
      <c r="AH32" s="64" t="str">
        <f t="shared" si="5"/>
        <v/>
      </c>
      <c r="AI32" s="64">
        <f t="shared" si="5"/>
        <v>8</v>
      </c>
      <c r="AJ32" s="223"/>
      <c r="AK32" s="221"/>
      <c r="AL32" s="208"/>
      <c r="AM32" s="60"/>
      <c r="AN32" s="60"/>
    </row>
    <row r="33" spans="1:40" ht="15.75" customHeight="1" x14ac:dyDescent="0.15">
      <c r="B33" s="228"/>
      <c r="C33" s="283" t="s">
        <v>59</v>
      </c>
      <c r="D33" s="285" t="s">
        <v>60</v>
      </c>
      <c r="E33" s="30"/>
      <c r="F33" s="26" t="s">
        <v>61</v>
      </c>
      <c r="G33" s="27" t="s">
        <v>13</v>
      </c>
      <c r="H33" s="28" t="s">
        <v>14</v>
      </c>
      <c r="I33" s="26"/>
      <c r="J33" s="26"/>
      <c r="K33" s="29" t="s">
        <v>63</v>
      </c>
      <c r="L33" s="30"/>
      <c r="M33" s="26" t="s">
        <v>61</v>
      </c>
      <c r="N33" s="27" t="s">
        <v>13</v>
      </c>
      <c r="O33" s="28" t="s">
        <v>14</v>
      </c>
      <c r="P33" s="26"/>
      <c r="Q33" s="26"/>
      <c r="R33" s="29" t="s">
        <v>63</v>
      </c>
      <c r="S33" s="30"/>
      <c r="T33" s="26" t="s">
        <v>61</v>
      </c>
      <c r="U33" s="27" t="s">
        <v>13</v>
      </c>
      <c r="V33" s="28" t="s">
        <v>14</v>
      </c>
      <c r="W33" s="26"/>
      <c r="X33" s="26"/>
      <c r="Y33" s="29" t="s">
        <v>63</v>
      </c>
      <c r="Z33" s="30"/>
      <c r="AA33" s="26" t="s">
        <v>61</v>
      </c>
      <c r="AB33" s="27" t="s">
        <v>13</v>
      </c>
      <c r="AC33" s="28" t="s">
        <v>14</v>
      </c>
      <c r="AD33" s="26"/>
      <c r="AE33" s="26"/>
      <c r="AF33" s="29" t="s">
        <v>63</v>
      </c>
      <c r="AG33" s="30"/>
      <c r="AH33" s="26" t="s">
        <v>61</v>
      </c>
      <c r="AI33" s="27" t="s">
        <v>13</v>
      </c>
      <c r="AJ33" s="222">
        <f>SUM(E34:AI34)</f>
        <v>108</v>
      </c>
      <c r="AK33" s="220">
        <f>(COUNTIF(E33:AI33,"夜")*3)+(COUNTIF(E33:AI33,"明")*5)</f>
        <v>35</v>
      </c>
      <c r="AL33" s="207"/>
      <c r="AM33" s="60"/>
      <c r="AN33" s="60"/>
    </row>
    <row r="34" spans="1:40" ht="15.75" customHeight="1" x14ac:dyDescent="0.15">
      <c r="B34" s="228"/>
      <c r="C34" s="348"/>
      <c r="D34" s="349"/>
      <c r="E34" s="69" t="str">
        <f t="shared" ref="E34:AI34" si="6">IF(E33="","",IF(E33="①",8,0)+IF(E33="②",8,0)+IF(E33="③",8,0)+IF(E33="夜",4,0)+IF(E33="明",4,0))</f>
        <v/>
      </c>
      <c r="F34" s="70">
        <f t="shared" si="6"/>
        <v>8</v>
      </c>
      <c r="G34" s="70">
        <f t="shared" si="6"/>
        <v>4</v>
      </c>
      <c r="H34" s="70">
        <f t="shared" si="6"/>
        <v>4</v>
      </c>
      <c r="I34" s="70" t="str">
        <f t="shared" si="6"/>
        <v/>
      </c>
      <c r="J34" s="70" t="str">
        <f t="shared" si="6"/>
        <v/>
      </c>
      <c r="K34" s="71">
        <f t="shared" si="6"/>
        <v>8</v>
      </c>
      <c r="L34" s="69" t="str">
        <f t="shared" si="6"/>
        <v/>
      </c>
      <c r="M34" s="70">
        <f t="shared" si="6"/>
        <v>8</v>
      </c>
      <c r="N34" s="70">
        <f t="shared" si="6"/>
        <v>4</v>
      </c>
      <c r="O34" s="70">
        <f t="shared" si="6"/>
        <v>4</v>
      </c>
      <c r="P34" s="70" t="str">
        <f t="shared" si="6"/>
        <v/>
      </c>
      <c r="Q34" s="70" t="str">
        <f t="shared" si="6"/>
        <v/>
      </c>
      <c r="R34" s="71">
        <f t="shared" si="6"/>
        <v>8</v>
      </c>
      <c r="S34" s="69" t="str">
        <f t="shared" si="6"/>
        <v/>
      </c>
      <c r="T34" s="70">
        <f t="shared" si="6"/>
        <v>8</v>
      </c>
      <c r="U34" s="70">
        <f t="shared" si="6"/>
        <v>4</v>
      </c>
      <c r="V34" s="70">
        <f t="shared" si="6"/>
        <v>4</v>
      </c>
      <c r="W34" s="70" t="str">
        <f t="shared" si="6"/>
        <v/>
      </c>
      <c r="X34" s="70" t="str">
        <f t="shared" si="6"/>
        <v/>
      </c>
      <c r="Y34" s="71">
        <f t="shared" si="6"/>
        <v>8</v>
      </c>
      <c r="Z34" s="69" t="str">
        <f t="shared" si="6"/>
        <v/>
      </c>
      <c r="AA34" s="70">
        <f t="shared" si="6"/>
        <v>8</v>
      </c>
      <c r="AB34" s="70">
        <f t="shared" si="6"/>
        <v>4</v>
      </c>
      <c r="AC34" s="70">
        <f t="shared" si="6"/>
        <v>4</v>
      </c>
      <c r="AD34" s="70" t="str">
        <f t="shared" si="6"/>
        <v/>
      </c>
      <c r="AE34" s="70" t="str">
        <f t="shared" si="6"/>
        <v/>
      </c>
      <c r="AF34" s="71">
        <f t="shared" si="6"/>
        <v>8</v>
      </c>
      <c r="AG34" s="69" t="str">
        <f t="shared" si="6"/>
        <v/>
      </c>
      <c r="AH34" s="70">
        <f t="shared" si="6"/>
        <v>8</v>
      </c>
      <c r="AI34" s="70">
        <f t="shared" si="6"/>
        <v>4</v>
      </c>
      <c r="AJ34" s="222"/>
      <c r="AK34" s="220"/>
      <c r="AL34" s="318"/>
      <c r="AM34" s="60"/>
      <c r="AN34" s="60"/>
    </row>
    <row r="35" spans="1:40" ht="15.75" customHeight="1" x14ac:dyDescent="0.15">
      <c r="B35" s="228"/>
      <c r="C35" s="283" t="s">
        <v>56</v>
      </c>
      <c r="D35" s="285" t="s">
        <v>57</v>
      </c>
      <c r="E35" s="30" t="s">
        <v>43</v>
      </c>
      <c r="F35" s="31" t="s">
        <v>43</v>
      </c>
      <c r="G35" s="31" t="s">
        <v>43</v>
      </c>
      <c r="H35" s="31" t="s">
        <v>43</v>
      </c>
      <c r="I35" s="31"/>
      <c r="J35" s="31" t="s">
        <v>43</v>
      </c>
      <c r="K35" s="32"/>
      <c r="L35" s="30" t="s">
        <v>43</v>
      </c>
      <c r="M35" s="31" t="s">
        <v>43</v>
      </c>
      <c r="N35" s="31" t="s">
        <v>43</v>
      </c>
      <c r="O35" s="31" t="s">
        <v>43</v>
      </c>
      <c r="P35" s="31"/>
      <c r="Q35" s="31" t="s">
        <v>43</v>
      </c>
      <c r="R35" s="32"/>
      <c r="S35" s="30" t="s">
        <v>43</v>
      </c>
      <c r="T35" s="31" t="s">
        <v>43</v>
      </c>
      <c r="U35" s="31" t="s">
        <v>43</v>
      </c>
      <c r="V35" s="31" t="s">
        <v>43</v>
      </c>
      <c r="W35" s="31"/>
      <c r="X35" s="31" t="s">
        <v>43</v>
      </c>
      <c r="Y35" s="32"/>
      <c r="Z35" s="30" t="s">
        <v>43</v>
      </c>
      <c r="AA35" s="31" t="s">
        <v>43</v>
      </c>
      <c r="AB35" s="31" t="s">
        <v>43</v>
      </c>
      <c r="AC35" s="31" t="s">
        <v>43</v>
      </c>
      <c r="AD35" s="31"/>
      <c r="AE35" s="31" t="s">
        <v>43</v>
      </c>
      <c r="AF35" s="32"/>
      <c r="AG35" s="30" t="s">
        <v>43</v>
      </c>
      <c r="AH35" s="31" t="s">
        <v>43</v>
      </c>
      <c r="AI35" s="31" t="s">
        <v>43</v>
      </c>
      <c r="AJ35" s="321">
        <f>SUM(E36:AI36)</f>
        <v>184</v>
      </c>
      <c r="AK35" s="322">
        <f>3*0+5*0</f>
        <v>0</v>
      </c>
      <c r="AL35" s="310" t="s">
        <v>38</v>
      </c>
      <c r="AM35" s="60"/>
      <c r="AN35" s="60"/>
    </row>
    <row r="36" spans="1:40" ht="15.75" customHeight="1" x14ac:dyDescent="0.15">
      <c r="B36" s="228"/>
      <c r="C36" s="319"/>
      <c r="D36" s="320"/>
      <c r="E36" s="65">
        <f t="shared" ref="E36:AI36" si="7">IF(E35="","",IF(E35="①",8,0)+IF(E35="②",8,0)+IF(E35="③",8,0)+IF(E35="夜",4,0)+IF(E35="明",4,0))</f>
        <v>8</v>
      </c>
      <c r="F36" s="64">
        <f t="shared" si="7"/>
        <v>8</v>
      </c>
      <c r="G36" s="64">
        <f t="shared" si="7"/>
        <v>8</v>
      </c>
      <c r="H36" s="64">
        <f t="shared" si="7"/>
        <v>8</v>
      </c>
      <c r="I36" s="64" t="str">
        <f t="shared" si="7"/>
        <v/>
      </c>
      <c r="J36" s="64">
        <f t="shared" si="7"/>
        <v>8</v>
      </c>
      <c r="K36" s="72" t="str">
        <f t="shared" si="7"/>
        <v/>
      </c>
      <c r="L36" s="65">
        <f t="shared" si="7"/>
        <v>8</v>
      </c>
      <c r="M36" s="64">
        <f t="shared" si="7"/>
        <v>8</v>
      </c>
      <c r="N36" s="64">
        <f t="shared" si="7"/>
        <v>8</v>
      </c>
      <c r="O36" s="64">
        <f t="shared" si="7"/>
        <v>8</v>
      </c>
      <c r="P36" s="64" t="str">
        <f t="shared" si="7"/>
        <v/>
      </c>
      <c r="Q36" s="64">
        <f t="shared" si="7"/>
        <v>8</v>
      </c>
      <c r="R36" s="72" t="str">
        <f t="shared" si="7"/>
        <v/>
      </c>
      <c r="S36" s="65">
        <f t="shared" si="7"/>
        <v>8</v>
      </c>
      <c r="T36" s="64">
        <f t="shared" si="7"/>
        <v>8</v>
      </c>
      <c r="U36" s="64">
        <f t="shared" si="7"/>
        <v>8</v>
      </c>
      <c r="V36" s="64">
        <f t="shared" si="7"/>
        <v>8</v>
      </c>
      <c r="W36" s="64" t="str">
        <f t="shared" si="7"/>
        <v/>
      </c>
      <c r="X36" s="64">
        <f t="shared" si="7"/>
        <v>8</v>
      </c>
      <c r="Y36" s="72" t="str">
        <f t="shared" si="7"/>
        <v/>
      </c>
      <c r="Z36" s="65">
        <f t="shared" si="7"/>
        <v>8</v>
      </c>
      <c r="AA36" s="64">
        <f t="shared" si="7"/>
        <v>8</v>
      </c>
      <c r="AB36" s="64">
        <f t="shared" si="7"/>
        <v>8</v>
      </c>
      <c r="AC36" s="64">
        <f t="shared" si="7"/>
        <v>8</v>
      </c>
      <c r="AD36" s="64" t="str">
        <f t="shared" si="7"/>
        <v/>
      </c>
      <c r="AE36" s="64">
        <f t="shared" si="7"/>
        <v>8</v>
      </c>
      <c r="AF36" s="72" t="str">
        <f t="shared" si="7"/>
        <v/>
      </c>
      <c r="AG36" s="65">
        <f t="shared" si="7"/>
        <v>8</v>
      </c>
      <c r="AH36" s="64">
        <f t="shared" si="7"/>
        <v>8</v>
      </c>
      <c r="AI36" s="64">
        <f t="shared" si="7"/>
        <v>8</v>
      </c>
      <c r="AJ36" s="223"/>
      <c r="AK36" s="323"/>
      <c r="AL36" s="311"/>
      <c r="AM36" s="60"/>
      <c r="AN36" s="60"/>
    </row>
    <row r="37" spans="1:40" ht="15.75" customHeight="1" x14ac:dyDescent="0.15">
      <c r="B37" s="228"/>
      <c r="C37" s="283"/>
      <c r="D37" s="285"/>
      <c r="E37" s="30"/>
      <c r="F37" s="26"/>
      <c r="G37" s="26"/>
      <c r="H37" s="26"/>
      <c r="I37" s="26"/>
      <c r="J37" s="26"/>
      <c r="K37" s="29"/>
      <c r="L37" s="25"/>
      <c r="M37" s="26"/>
      <c r="N37" s="26"/>
      <c r="O37" s="26"/>
      <c r="P37" s="26"/>
      <c r="Q37" s="26"/>
      <c r="R37" s="51"/>
      <c r="S37" s="25"/>
      <c r="T37" s="26"/>
      <c r="U37" s="26"/>
      <c r="V37" s="26"/>
      <c r="W37" s="26"/>
      <c r="X37" s="26"/>
      <c r="Y37" s="51"/>
      <c r="Z37" s="25"/>
      <c r="AA37" s="26"/>
      <c r="AB37" s="26"/>
      <c r="AC37" s="26"/>
      <c r="AD37" s="26"/>
      <c r="AE37" s="26"/>
      <c r="AF37" s="51"/>
      <c r="AG37" s="25"/>
      <c r="AH37" s="26"/>
      <c r="AI37" s="26"/>
      <c r="AJ37" s="222"/>
      <c r="AK37" s="220"/>
      <c r="AL37" s="207"/>
      <c r="AM37" s="60"/>
      <c r="AN37" s="60"/>
    </row>
    <row r="38" spans="1:40" ht="15.75" customHeight="1" thickBot="1" x14ac:dyDescent="0.2">
      <c r="B38" s="228"/>
      <c r="C38" s="284"/>
      <c r="D38" s="286"/>
      <c r="E38" s="65"/>
      <c r="F38" s="64"/>
      <c r="G38" s="64"/>
      <c r="H38" s="64"/>
      <c r="I38" s="64"/>
      <c r="J38" s="64"/>
      <c r="K38" s="66"/>
      <c r="L38" s="65"/>
      <c r="M38" s="64"/>
      <c r="N38" s="64"/>
      <c r="O38" s="64"/>
      <c r="P38" s="64"/>
      <c r="Q38" s="64"/>
      <c r="R38" s="72"/>
      <c r="S38" s="65"/>
      <c r="T38" s="64"/>
      <c r="U38" s="64"/>
      <c r="V38" s="64"/>
      <c r="W38" s="64"/>
      <c r="X38" s="64"/>
      <c r="Y38" s="72"/>
      <c r="Z38" s="65"/>
      <c r="AA38" s="64"/>
      <c r="AB38" s="64"/>
      <c r="AC38" s="64"/>
      <c r="AD38" s="64"/>
      <c r="AE38" s="64"/>
      <c r="AF38" s="72"/>
      <c r="AG38" s="65"/>
      <c r="AH38" s="64"/>
      <c r="AI38" s="64"/>
      <c r="AJ38" s="223"/>
      <c r="AK38" s="221"/>
      <c r="AL38" s="208"/>
      <c r="AM38" s="60"/>
      <c r="AN38" s="60"/>
    </row>
    <row r="39" spans="1:40" ht="12.75" customHeight="1" x14ac:dyDescent="0.15">
      <c r="B39" s="187" t="s">
        <v>64</v>
      </c>
      <c r="C39" s="188"/>
      <c r="D39" s="189"/>
      <c r="E39" s="205">
        <f>SUM(E22,E24,E26,E28,E30,E32,E34,E36,E38)</f>
        <v>36</v>
      </c>
      <c r="F39" s="199">
        <f t="shared" ref="F39:AI39" si="8">SUM(F22,F24,F26,F28,F30,F32,F34,F36,F38)</f>
        <v>36</v>
      </c>
      <c r="G39" s="199">
        <f t="shared" si="8"/>
        <v>36</v>
      </c>
      <c r="H39" s="199">
        <f t="shared" si="8"/>
        <v>32</v>
      </c>
      <c r="I39" s="199">
        <f t="shared" si="8"/>
        <v>32</v>
      </c>
      <c r="J39" s="199">
        <f t="shared" si="8"/>
        <v>32</v>
      </c>
      <c r="K39" s="203">
        <f t="shared" si="8"/>
        <v>32</v>
      </c>
      <c r="L39" s="205">
        <f t="shared" si="8"/>
        <v>36</v>
      </c>
      <c r="M39" s="199">
        <f t="shared" si="8"/>
        <v>36</v>
      </c>
      <c r="N39" s="199">
        <f t="shared" si="8"/>
        <v>36</v>
      </c>
      <c r="O39" s="199">
        <f t="shared" si="8"/>
        <v>32</v>
      </c>
      <c r="P39" s="199">
        <f t="shared" si="8"/>
        <v>32</v>
      </c>
      <c r="Q39" s="199">
        <f t="shared" si="8"/>
        <v>32</v>
      </c>
      <c r="R39" s="185">
        <f t="shared" si="8"/>
        <v>32</v>
      </c>
      <c r="S39" s="201">
        <f t="shared" si="8"/>
        <v>36</v>
      </c>
      <c r="T39" s="199">
        <f t="shared" si="8"/>
        <v>36</v>
      </c>
      <c r="U39" s="199">
        <f t="shared" si="8"/>
        <v>36</v>
      </c>
      <c r="V39" s="199">
        <f t="shared" si="8"/>
        <v>32</v>
      </c>
      <c r="W39" s="199">
        <f t="shared" si="8"/>
        <v>32</v>
      </c>
      <c r="X39" s="199">
        <f t="shared" si="8"/>
        <v>32</v>
      </c>
      <c r="Y39" s="203">
        <f t="shared" si="8"/>
        <v>32</v>
      </c>
      <c r="Z39" s="205">
        <f t="shared" si="8"/>
        <v>36</v>
      </c>
      <c r="AA39" s="199">
        <f t="shared" si="8"/>
        <v>36</v>
      </c>
      <c r="AB39" s="199">
        <f t="shared" si="8"/>
        <v>36</v>
      </c>
      <c r="AC39" s="199">
        <f t="shared" si="8"/>
        <v>32</v>
      </c>
      <c r="AD39" s="199">
        <f t="shared" si="8"/>
        <v>32</v>
      </c>
      <c r="AE39" s="199">
        <f t="shared" si="8"/>
        <v>32</v>
      </c>
      <c r="AF39" s="185">
        <f t="shared" si="8"/>
        <v>32</v>
      </c>
      <c r="AG39" s="201">
        <f t="shared" si="8"/>
        <v>36</v>
      </c>
      <c r="AH39" s="199">
        <f t="shared" si="8"/>
        <v>36</v>
      </c>
      <c r="AI39" s="185">
        <f t="shared" si="8"/>
        <v>36</v>
      </c>
      <c r="AJ39" s="52" t="s">
        <v>15</v>
      </c>
      <c r="AK39" s="53"/>
      <c r="AL39" s="182"/>
      <c r="AM39" s="60"/>
      <c r="AN39" s="60"/>
    </row>
    <row r="40" spans="1:40" ht="12.75" customHeight="1" thickBot="1" x14ac:dyDescent="0.2">
      <c r="B40" s="196"/>
      <c r="C40" s="197"/>
      <c r="D40" s="198"/>
      <c r="E40" s="206"/>
      <c r="F40" s="200"/>
      <c r="G40" s="200"/>
      <c r="H40" s="200"/>
      <c r="I40" s="200"/>
      <c r="J40" s="200"/>
      <c r="K40" s="204"/>
      <c r="L40" s="206"/>
      <c r="M40" s="200"/>
      <c r="N40" s="200"/>
      <c r="O40" s="200"/>
      <c r="P40" s="200"/>
      <c r="Q40" s="200"/>
      <c r="R40" s="186"/>
      <c r="S40" s="202"/>
      <c r="T40" s="200"/>
      <c r="U40" s="200"/>
      <c r="V40" s="200"/>
      <c r="W40" s="200"/>
      <c r="X40" s="200"/>
      <c r="Y40" s="204"/>
      <c r="Z40" s="206"/>
      <c r="AA40" s="200"/>
      <c r="AB40" s="200"/>
      <c r="AC40" s="200"/>
      <c r="AD40" s="200"/>
      <c r="AE40" s="200"/>
      <c r="AF40" s="186"/>
      <c r="AG40" s="202"/>
      <c r="AH40" s="200"/>
      <c r="AI40" s="186"/>
      <c r="AJ40" s="54">
        <f>SUM(AJ21:AJ38)</f>
        <v>1052</v>
      </c>
      <c r="AK40" s="55">
        <f>SUM(AK21:AK38)</f>
        <v>248</v>
      </c>
      <c r="AL40" s="183"/>
      <c r="AM40" s="60"/>
      <c r="AN40" s="60"/>
    </row>
    <row r="41" spans="1:40" ht="12.75" customHeight="1" x14ac:dyDescent="0.15">
      <c r="B41" s="187" t="s">
        <v>94</v>
      </c>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5"/>
      <c r="AJ41" s="56" t="s">
        <v>65</v>
      </c>
      <c r="AK41" s="264"/>
      <c r="AL41" s="183"/>
      <c r="AM41" s="60"/>
      <c r="AN41" s="60"/>
    </row>
    <row r="42" spans="1:40" ht="12.75" customHeight="1" x14ac:dyDescent="0.15">
      <c r="B42" s="356"/>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8"/>
      <c r="AJ42" s="57">
        <v>177</v>
      </c>
      <c r="AK42" s="265"/>
      <c r="AL42" s="183"/>
      <c r="AM42" s="60"/>
      <c r="AN42" s="60"/>
    </row>
    <row r="43" spans="1:40" ht="12.75" customHeight="1" x14ac:dyDescent="0.15">
      <c r="B43" s="193" t="s">
        <v>66</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5"/>
      <c r="AJ43" s="58" t="s">
        <v>67</v>
      </c>
      <c r="AK43" s="265"/>
      <c r="AL43" s="183"/>
      <c r="AM43" s="60"/>
      <c r="AN43" s="60"/>
    </row>
    <row r="44" spans="1:40" ht="12.7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59">
        <f>ROUNDDOWN(AJ40/AJ42,1)</f>
        <v>5.9</v>
      </c>
      <c r="AK44" s="266"/>
      <c r="AL44" s="184"/>
      <c r="AM44" s="60"/>
      <c r="AN44" s="60"/>
    </row>
    <row r="45" spans="1:40" s="73" customFormat="1" ht="30" customHeight="1" x14ac:dyDescent="0.15">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9"/>
      <c r="AK45" s="80"/>
      <c r="AL45" s="80"/>
      <c r="AM45" s="282" t="s">
        <v>113</v>
      </c>
      <c r="AN45" s="282"/>
    </row>
    <row r="46" spans="1:40" s="75" customFormat="1" ht="24" customHeight="1" x14ac:dyDescent="0.15">
      <c r="A46" s="81"/>
      <c r="B46" s="82" t="s">
        <v>68</v>
      </c>
      <c r="C46" s="353" t="s">
        <v>69</v>
      </c>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row>
    <row r="47" spans="1:40" s="75" customFormat="1" ht="36" customHeight="1" x14ac:dyDescent="0.15">
      <c r="A47" s="81"/>
      <c r="B47" s="81"/>
      <c r="C47" s="343" t="s">
        <v>70</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81"/>
    </row>
    <row r="48" spans="1:40" s="75" customFormat="1" ht="36" customHeight="1" x14ac:dyDescent="0.15">
      <c r="A48" s="81"/>
      <c r="B48" s="81"/>
      <c r="C48" s="343" t="s">
        <v>92</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81"/>
    </row>
    <row r="49" spans="1:40" s="76" customFormat="1" ht="47.25" customHeight="1" x14ac:dyDescent="0.15">
      <c r="C49" s="352" t="s">
        <v>71</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row>
    <row r="50" spans="1:40" s="75" customFormat="1" ht="36" customHeight="1" x14ac:dyDescent="0.15">
      <c r="A50" s="81"/>
      <c r="B50" s="81"/>
      <c r="C50" s="351" t="s">
        <v>89</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81"/>
    </row>
    <row r="51" spans="1:40" s="75" customFormat="1" ht="24" customHeight="1" x14ac:dyDescent="0.15">
      <c r="A51" s="81"/>
      <c r="B51" s="81"/>
      <c r="C51" s="351" t="s">
        <v>90</v>
      </c>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81"/>
    </row>
    <row r="52" spans="1:40" s="75" customFormat="1" ht="24" customHeight="1" x14ac:dyDescent="0.15">
      <c r="A52" s="81"/>
      <c r="B52" s="81"/>
      <c r="C52" s="351" t="s">
        <v>87</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81"/>
    </row>
    <row r="53" spans="1:40" s="75" customFormat="1" ht="36" customHeight="1" x14ac:dyDescent="0.15">
      <c r="A53" s="81"/>
      <c r="B53" s="81"/>
      <c r="C53" s="351" t="s">
        <v>88</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81"/>
    </row>
    <row r="54" spans="1:40" s="75" customFormat="1" ht="36" customHeight="1" x14ac:dyDescent="0.15">
      <c r="A54" s="81"/>
      <c r="B54" s="81"/>
      <c r="C54" s="351" t="s">
        <v>91</v>
      </c>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81"/>
    </row>
    <row r="55" spans="1:40" s="74" customFormat="1" ht="13.5" customHeight="1" x14ac:dyDescent="0.15">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row>
    <row r="56" spans="1:40" ht="13.5" customHeight="1" x14ac:dyDescent="0.15"/>
  </sheetData>
  <mergeCells count="144">
    <mergeCell ref="C6:C7"/>
    <mergeCell ref="D6:D7"/>
    <mergeCell ref="B8:B9"/>
    <mergeCell ref="C8:C9"/>
    <mergeCell ref="D8:D9"/>
    <mergeCell ref="C10:C11"/>
    <mergeCell ref="K39:K40"/>
    <mergeCell ref="L39:L40"/>
    <mergeCell ref="M39:M40"/>
    <mergeCell ref="N39:N40"/>
    <mergeCell ref="AJ37:AJ38"/>
    <mergeCell ref="AK37:AK38"/>
    <mergeCell ref="AM1:AN1"/>
    <mergeCell ref="AM45:AN45"/>
    <mergeCell ref="B1:I1"/>
    <mergeCell ref="AG2:AL2"/>
    <mergeCell ref="AB4:AE4"/>
    <mergeCell ref="AH4:AI4"/>
    <mergeCell ref="AF4:AG4"/>
    <mergeCell ref="AJ4:AL4"/>
    <mergeCell ref="B4:J4"/>
    <mergeCell ref="Q4:X4"/>
    <mergeCell ref="AH39:AH40"/>
    <mergeCell ref="H39:H40"/>
    <mergeCell ref="I39:I40"/>
    <mergeCell ref="AE39:AE40"/>
    <mergeCell ref="T39:T40"/>
    <mergeCell ref="U39:U40"/>
    <mergeCell ref="Q39:Q40"/>
    <mergeCell ref="B6:B7"/>
    <mergeCell ref="C53:AM53"/>
    <mergeCell ref="C54:AM54"/>
    <mergeCell ref="C50:AM50"/>
    <mergeCell ref="C51:AM51"/>
    <mergeCell ref="C52:AM52"/>
    <mergeCell ref="B39:D40"/>
    <mergeCell ref="E39:E40"/>
    <mergeCell ref="F39:F40"/>
    <mergeCell ref="G39:G40"/>
    <mergeCell ref="V39:V40"/>
    <mergeCell ref="W39:W40"/>
    <mergeCell ref="Z39:Z40"/>
    <mergeCell ref="AC39:AC40"/>
    <mergeCell ref="AD39:AD40"/>
    <mergeCell ref="AG39:AG40"/>
    <mergeCell ref="AA39:AA40"/>
    <mergeCell ref="O39:O40"/>
    <mergeCell ref="P39:P40"/>
    <mergeCell ref="J39:J40"/>
    <mergeCell ref="C49:AM49"/>
    <mergeCell ref="C46:AN46"/>
    <mergeCell ref="AL39:AL44"/>
    <mergeCell ref="AI39:AI40"/>
    <mergeCell ref="B41:AI42"/>
    <mergeCell ref="D10:D11"/>
    <mergeCell ref="C12:C13"/>
    <mergeCell ref="B19:B20"/>
    <mergeCell ref="C19:C20"/>
    <mergeCell ref="D19:D20"/>
    <mergeCell ref="B21:B38"/>
    <mergeCell ref="C21:C22"/>
    <mergeCell ref="C25:C26"/>
    <mergeCell ref="D25:D26"/>
    <mergeCell ref="C33:C34"/>
    <mergeCell ref="D33:D34"/>
    <mergeCell ref="C29:C30"/>
    <mergeCell ref="D29:D30"/>
    <mergeCell ref="C31:C32"/>
    <mergeCell ref="D31:D32"/>
    <mergeCell ref="B10:B11"/>
    <mergeCell ref="B12:B13"/>
    <mergeCell ref="B14:B15"/>
    <mergeCell ref="C48:AM48"/>
    <mergeCell ref="AK41:AK44"/>
    <mergeCell ref="D21:D22"/>
    <mergeCell ref="C23:C24"/>
    <mergeCell ref="D23:D24"/>
    <mergeCell ref="C47:AM47"/>
    <mergeCell ref="C37:C38"/>
    <mergeCell ref="C27:C28"/>
    <mergeCell ref="D27:D28"/>
    <mergeCell ref="AK27:AK28"/>
    <mergeCell ref="AJ33:AJ34"/>
    <mergeCell ref="AJ21:AJ22"/>
    <mergeCell ref="R39:R40"/>
    <mergeCell ref="X39:X40"/>
    <mergeCell ref="Y39:Y40"/>
    <mergeCell ref="S39:S40"/>
    <mergeCell ref="AL31:AL32"/>
    <mergeCell ref="AL37:AL38"/>
    <mergeCell ref="AK29:AK30"/>
    <mergeCell ref="D37:D38"/>
    <mergeCell ref="B43:AI44"/>
    <mergeCell ref="AB39:AB40"/>
    <mergeCell ref="AF39:AF40"/>
    <mergeCell ref="AJ25:AJ26"/>
    <mergeCell ref="AG1:AL1"/>
    <mergeCell ref="R2:U2"/>
    <mergeCell ref="AK8:AK9"/>
    <mergeCell ref="AL8:AL9"/>
    <mergeCell ref="AK6:AK7"/>
    <mergeCell ref="AL6:AL7"/>
    <mergeCell ref="AJ6:AJ7"/>
    <mergeCell ref="AL29:AL30"/>
    <mergeCell ref="G2:O2"/>
    <mergeCell ref="L4:P4"/>
    <mergeCell ref="AB1:AF1"/>
    <mergeCell ref="AJ23:AJ24"/>
    <mergeCell ref="AK23:AK24"/>
    <mergeCell ref="AL23:AL24"/>
    <mergeCell ref="AL10:AL11"/>
    <mergeCell ref="AJ19:AJ20"/>
    <mergeCell ref="AK19:AK20"/>
    <mergeCell ref="AL19:AL20"/>
    <mergeCell ref="AK25:AK26"/>
    <mergeCell ref="AK10:AK11"/>
    <mergeCell ref="AJ12:AJ13"/>
    <mergeCell ref="AK12:AK13"/>
    <mergeCell ref="AJ10:AJ11"/>
    <mergeCell ref="AJ27:AJ28"/>
    <mergeCell ref="B2:F2"/>
    <mergeCell ref="AL35:AL36"/>
    <mergeCell ref="AL14:AL15"/>
    <mergeCell ref="AJ14:AJ15"/>
    <mergeCell ref="AK14:AK15"/>
    <mergeCell ref="AK21:AK22"/>
    <mergeCell ref="AL27:AL28"/>
    <mergeCell ref="AJ29:AJ30"/>
    <mergeCell ref="AL25:AL26"/>
    <mergeCell ref="AL33:AL34"/>
    <mergeCell ref="AK33:AK34"/>
    <mergeCell ref="C35:C36"/>
    <mergeCell ref="D35:D36"/>
    <mergeCell ref="AJ35:AJ36"/>
    <mergeCell ref="AK35:AK36"/>
    <mergeCell ref="AJ8:AJ9"/>
    <mergeCell ref="AB2:AF2"/>
    <mergeCell ref="D12:D13"/>
    <mergeCell ref="C14:C15"/>
    <mergeCell ref="D14:D15"/>
    <mergeCell ref="AL12:AL13"/>
    <mergeCell ref="AJ31:AJ32"/>
    <mergeCell ref="AK31:AK32"/>
    <mergeCell ref="AL21:AL22"/>
  </mergeCells>
  <phoneticPr fontId="2"/>
  <pageMargins left="0.27559055118110237" right="0.19685039370078741" top="0.6692913385826772" bottom="0.6692913385826772" header="0.19685039370078741" footer="0.23622047244094491"/>
  <pageSetup paperSize="9"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116"/>
  <sheetViews>
    <sheetView view="pageBreakPreview" zoomScale="75" zoomScaleNormal="75" zoomScaleSheetLayoutView="75" workbookViewId="0">
      <selection activeCell="E1" sqref="E1:P1"/>
    </sheetView>
  </sheetViews>
  <sheetFormatPr defaultRowHeight="12" x14ac:dyDescent="0.15"/>
  <cols>
    <col min="1" max="1" width="5.375" style="6" customWidth="1"/>
    <col min="2" max="2" width="9.125" style="6" customWidth="1"/>
    <col min="3" max="3" width="5.625" style="6" customWidth="1"/>
    <col min="4" max="4" width="17.25" style="6" customWidth="1"/>
    <col min="5" max="35" width="2.75" style="6" customWidth="1"/>
    <col min="36" max="36" width="6.25" style="6" customWidth="1"/>
    <col min="37" max="37" width="6.625" style="6" customWidth="1"/>
    <col min="38" max="38" width="16.75" style="6" customWidth="1"/>
    <col min="39" max="39" width="22.25" style="6" customWidth="1"/>
    <col min="40" max="40" width="4.375" style="6" customWidth="1"/>
    <col min="41" max="16384" width="9" style="6"/>
  </cols>
  <sheetData>
    <row r="1" spans="2:33" s="74" customFormat="1" ht="18" customHeight="1" x14ac:dyDescent="0.15">
      <c r="B1" s="423" t="s">
        <v>114</v>
      </c>
      <c r="C1" s="423"/>
      <c r="D1" s="423"/>
      <c r="E1" s="411" t="s">
        <v>153</v>
      </c>
      <c r="F1" s="411"/>
      <c r="G1" s="416">
        <v>1</v>
      </c>
      <c r="H1" s="417"/>
      <c r="I1" s="176" t="s">
        <v>115</v>
      </c>
      <c r="J1" s="416">
        <v>5</v>
      </c>
      <c r="K1" s="417"/>
      <c r="L1" s="411" t="s">
        <v>116</v>
      </c>
      <c r="M1" s="411"/>
      <c r="O1" s="420">
        <f>DATE(G1+2018,J1,"1")</f>
        <v>43586</v>
      </c>
      <c r="P1" s="421"/>
      <c r="R1" s="121">
        <f>IF(MONTH(O1)=12,VALUE(CONCATENATE(YEAR(O1)+1,"/1/",DAY(O1)))-O1,VALUE(CONCATENATE(YEAR(O1),"/",MONTH(O1)+1,"/",DAY(O1)))-O1)</f>
        <v>31</v>
      </c>
      <c r="T1" s="422"/>
      <c r="U1" s="422"/>
    </row>
    <row r="2" spans="2:33" s="74" customFormat="1" ht="18" customHeight="1" x14ac:dyDescent="0.15">
      <c r="B2" s="411" t="s">
        <v>117</v>
      </c>
      <c r="C2" s="411"/>
      <c r="D2" s="411"/>
      <c r="E2" s="418">
        <v>8</v>
      </c>
      <c r="F2" s="419"/>
      <c r="G2" s="414" t="s">
        <v>118</v>
      </c>
      <c r="H2" s="414"/>
      <c r="I2" s="152"/>
      <c r="J2" s="152"/>
      <c r="K2" s="152"/>
      <c r="L2" s="152"/>
      <c r="M2" s="152"/>
    </row>
    <row r="3" spans="2:33" s="74" customFormat="1" ht="18" customHeight="1" x14ac:dyDescent="0.15">
      <c r="B3" s="411" t="s">
        <v>119</v>
      </c>
      <c r="C3" s="411"/>
      <c r="D3" s="411"/>
      <c r="E3" s="418">
        <v>40</v>
      </c>
      <c r="F3" s="419"/>
      <c r="G3" s="414" t="s">
        <v>118</v>
      </c>
      <c r="H3" s="414"/>
      <c r="I3" s="152"/>
      <c r="J3" s="152"/>
      <c r="K3" s="152"/>
      <c r="L3" s="152"/>
      <c r="M3" s="152"/>
    </row>
    <row r="4" spans="2:33" s="74" customFormat="1" ht="18" customHeight="1" x14ac:dyDescent="0.15">
      <c r="B4" s="411" t="s">
        <v>120</v>
      </c>
      <c r="C4" s="411"/>
      <c r="D4" s="411"/>
      <c r="E4" s="415">
        <f>ROUNDDOWN(R1*E3/7,0)</f>
        <v>177</v>
      </c>
      <c r="F4" s="415"/>
      <c r="G4" s="414" t="s">
        <v>118</v>
      </c>
      <c r="H4" s="414"/>
      <c r="I4" s="414"/>
      <c r="J4" s="414"/>
      <c r="K4" s="152"/>
      <c r="L4" s="152"/>
      <c r="M4" s="152"/>
    </row>
    <row r="5" spans="2:33" s="74" customFormat="1" ht="18" customHeight="1" x14ac:dyDescent="0.15">
      <c r="B5" s="411" t="s">
        <v>121</v>
      </c>
      <c r="C5" s="411"/>
      <c r="D5" s="411"/>
      <c r="E5" s="412">
        <v>0.875</v>
      </c>
      <c r="F5" s="413"/>
      <c r="G5" s="414" t="s">
        <v>122</v>
      </c>
      <c r="H5" s="414"/>
      <c r="I5" s="412">
        <v>0.25</v>
      </c>
      <c r="J5" s="413"/>
      <c r="K5" s="152"/>
      <c r="L5" s="152"/>
      <c r="M5" s="152"/>
    </row>
    <row r="6" spans="2:33" s="74" customFormat="1" ht="18" customHeight="1" thickBot="1" x14ac:dyDescent="0.2">
      <c r="B6" s="411" t="s">
        <v>73</v>
      </c>
      <c r="C6" s="411"/>
      <c r="D6" s="411"/>
      <c r="E6" s="412">
        <v>0.41666666666666669</v>
      </c>
      <c r="F6" s="413"/>
      <c r="G6" s="414" t="s">
        <v>122</v>
      </c>
      <c r="H6" s="414"/>
      <c r="I6" s="412">
        <v>0.66666666666666663</v>
      </c>
      <c r="J6" s="413"/>
      <c r="K6" s="123"/>
      <c r="L6" s="123"/>
      <c r="M6" s="123"/>
      <c r="O6" s="403" t="s">
        <v>124</v>
      </c>
      <c r="P6" s="403"/>
      <c r="Q6" s="403"/>
      <c r="R6" s="403"/>
      <c r="S6" s="403"/>
      <c r="T6" s="403"/>
      <c r="U6" s="403"/>
      <c r="V6" s="403"/>
      <c r="W6" s="403"/>
      <c r="X6" s="403"/>
      <c r="Y6" s="403"/>
      <c r="Z6" s="403"/>
      <c r="AA6" s="403"/>
      <c r="AB6" s="403"/>
      <c r="AC6" s="403"/>
      <c r="AD6" s="403"/>
      <c r="AE6" s="403"/>
      <c r="AF6" s="403"/>
      <c r="AG6" s="403"/>
    </row>
    <row r="7" spans="2:33" s="74" customFormat="1" ht="18" customHeight="1" x14ac:dyDescent="0.15">
      <c r="B7" s="122" t="s">
        <v>123</v>
      </c>
      <c r="C7" s="409" t="s">
        <v>143</v>
      </c>
      <c r="D7" s="410"/>
      <c r="E7" s="124"/>
      <c r="F7" s="124"/>
      <c r="G7" s="124"/>
      <c r="H7" s="124"/>
      <c r="I7" s="152"/>
      <c r="J7" s="152"/>
      <c r="K7" s="152"/>
      <c r="L7" s="152"/>
      <c r="M7" s="152"/>
      <c r="N7" s="124"/>
      <c r="O7" s="404" t="s">
        <v>125</v>
      </c>
      <c r="P7" s="405"/>
      <c r="Q7" s="406"/>
      <c r="R7" s="407" t="s">
        <v>126</v>
      </c>
      <c r="S7" s="405"/>
      <c r="T7" s="405"/>
      <c r="U7" s="405"/>
      <c r="V7" s="405"/>
      <c r="W7" s="405"/>
      <c r="X7" s="405"/>
      <c r="Y7" s="405"/>
      <c r="Z7" s="405"/>
      <c r="AA7" s="405"/>
      <c r="AB7" s="405"/>
      <c r="AC7" s="406"/>
      <c r="AD7" s="407" t="s">
        <v>127</v>
      </c>
      <c r="AE7" s="406"/>
      <c r="AF7" s="407" t="s">
        <v>128</v>
      </c>
      <c r="AG7" s="408"/>
    </row>
    <row r="8" spans="2:33" s="74" customFormat="1" ht="18" customHeight="1" x14ac:dyDescent="0.15">
      <c r="B8" s="122" t="s">
        <v>141</v>
      </c>
      <c r="C8" s="125">
        <v>3</v>
      </c>
      <c r="D8" s="122"/>
      <c r="E8" s="126"/>
      <c r="F8" s="126"/>
      <c r="G8" s="126"/>
      <c r="H8" s="126"/>
      <c r="I8" s="152"/>
      <c r="J8" s="152"/>
      <c r="K8" s="152"/>
      <c r="L8" s="152"/>
      <c r="M8" s="152"/>
      <c r="N8" s="124"/>
      <c r="O8" s="394" t="s">
        <v>42</v>
      </c>
      <c r="P8" s="395"/>
      <c r="Q8" s="396"/>
      <c r="R8" s="397" t="s">
        <v>129</v>
      </c>
      <c r="S8" s="398"/>
      <c r="T8" s="398"/>
      <c r="U8" s="398"/>
      <c r="V8" s="398"/>
      <c r="W8" s="398"/>
      <c r="X8" s="398"/>
      <c r="Y8" s="398"/>
      <c r="Z8" s="398"/>
      <c r="AA8" s="398"/>
      <c r="AB8" s="398"/>
      <c r="AC8" s="399"/>
      <c r="AD8" s="400">
        <v>8</v>
      </c>
      <c r="AE8" s="401"/>
      <c r="AF8" s="400">
        <v>0</v>
      </c>
      <c r="AG8" s="402"/>
    </row>
    <row r="9" spans="2:33" s="74" customFormat="1" ht="18" customHeight="1" x14ac:dyDescent="0.15">
      <c r="B9" s="127" t="s">
        <v>142</v>
      </c>
      <c r="C9" s="175">
        <v>9</v>
      </c>
      <c r="D9" s="122"/>
      <c r="E9" s="128"/>
      <c r="F9" s="128"/>
      <c r="G9" s="128"/>
      <c r="H9" s="128"/>
      <c r="I9" s="152"/>
      <c r="J9" s="152"/>
      <c r="K9" s="152"/>
      <c r="L9" s="152"/>
      <c r="M9" s="152"/>
      <c r="N9" s="124"/>
      <c r="O9" s="375" t="s">
        <v>43</v>
      </c>
      <c r="P9" s="376"/>
      <c r="Q9" s="377"/>
      <c r="R9" s="385" t="s">
        <v>130</v>
      </c>
      <c r="S9" s="386"/>
      <c r="T9" s="386"/>
      <c r="U9" s="386"/>
      <c r="V9" s="386"/>
      <c r="W9" s="386"/>
      <c r="X9" s="386"/>
      <c r="Y9" s="386"/>
      <c r="Z9" s="386"/>
      <c r="AA9" s="386"/>
      <c r="AB9" s="386"/>
      <c r="AC9" s="387"/>
      <c r="AD9" s="388">
        <v>8</v>
      </c>
      <c r="AE9" s="389"/>
      <c r="AF9" s="388">
        <v>0</v>
      </c>
      <c r="AG9" s="390"/>
    </row>
    <row r="10" spans="2:33" s="74" customFormat="1" ht="18" customHeight="1" x14ac:dyDescent="0.15">
      <c r="B10" s="129"/>
      <c r="C10" s="130"/>
      <c r="D10" s="130"/>
      <c r="E10" s="128"/>
      <c r="F10" s="128"/>
      <c r="G10" s="128"/>
      <c r="H10" s="128"/>
      <c r="N10" s="124"/>
      <c r="O10" s="375" t="s">
        <v>41</v>
      </c>
      <c r="P10" s="376"/>
      <c r="Q10" s="377"/>
      <c r="R10" s="385" t="s">
        <v>131</v>
      </c>
      <c r="S10" s="386"/>
      <c r="T10" s="386"/>
      <c r="U10" s="386"/>
      <c r="V10" s="386"/>
      <c r="W10" s="386"/>
      <c r="X10" s="386"/>
      <c r="Y10" s="386"/>
      <c r="Z10" s="386"/>
      <c r="AA10" s="386"/>
      <c r="AB10" s="386"/>
      <c r="AC10" s="387"/>
      <c r="AD10" s="388">
        <v>8</v>
      </c>
      <c r="AE10" s="389"/>
      <c r="AF10" s="388">
        <v>0</v>
      </c>
      <c r="AG10" s="390"/>
    </row>
    <row r="11" spans="2:33" s="74" customFormat="1" ht="18" customHeight="1" x14ac:dyDescent="0.15">
      <c r="B11" s="129"/>
      <c r="C11" s="131"/>
      <c r="D11" s="131"/>
      <c r="E11" s="128"/>
      <c r="F11" s="128"/>
      <c r="G11" s="128"/>
      <c r="H11" s="128"/>
      <c r="O11" s="375" t="s">
        <v>132</v>
      </c>
      <c r="P11" s="376"/>
      <c r="Q11" s="377"/>
      <c r="R11" s="391" t="s">
        <v>133</v>
      </c>
      <c r="S11" s="392"/>
      <c r="T11" s="392"/>
      <c r="U11" s="392"/>
      <c r="V11" s="392"/>
      <c r="W11" s="392"/>
      <c r="X11" s="392"/>
      <c r="Y11" s="392"/>
      <c r="Z11" s="392"/>
      <c r="AA11" s="392"/>
      <c r="AB11" s="392"/>
      <c r="AC11" s="393"/>
      <c r="AD11" s="388">
        <v>4</v>
      </c>
      <c r="AE11" s="389"/>
      <c r="AF11" s="388">
        <v>3</v>
      </c>
      <c r="AG11" s="390"/>
    </row>
    <row r="12" spans="2:33" s="74" customFormat="1" ht="18" customHeight="1" x14ac:dyDescent="0.15">
      <c r="B12" s="129"/>
      <c r="C12" s="130"/>
      <c r="D12" s="130"/>
      <c r="E12" s="128"/>
      <c r="F12" s="128"/>
      <c r="G12" s="128"/>
      <c r="H12" s="128"/>
      <c r="O12" s="375" t="s">
        <v>134</v>
      </c>
      <c r="P12" s="376"/>
      <c r="Q12" s="377"/>
      <c r="R12" s="385" t="s">
        <v>135</v>
      </c>
      <c r="S12" s="386"/>
      <c r="T12" s="386"/>
      <c r="U12" s="386"/>
      <c r="V12" s="386"/>
      <c r="W12" s="386"/>
      <c r="X12" s="386"/>
      <c r="Y12" s="386"/>
      <c r="Z12" s="386"/>
      <c r="AA12" s="386"/>
      <c r="AB12" s="386"/>
      <c r="AC12" s="387"/>
      <c r="AD12" s="388">
        <v>4</v>
      </c>
      <c r="AE12" s="389"/>
      <c r="AF12" s="388">
        <v>5</v>
      </c>
      <c r="AG12" s="390"/>
    </row>
    <row r="13" spans="2:33" s="74" customFormat="1" ht="18" customHeight="1" x14ac:dyDescent="0.15">
      <c r="B13" s="129"/>
      <c r="C13" s="130"/>
      <c r="D13" s="130"/>
      <c r="E13" s="128"/>
      <c r="F13" s="128"/>
      <c r="G13" s="128"/>
      <c r="H13" s="128"/>
      <c r="O13" s="375" t="s">
        <v>136</v>
      </c>
      <c r="P13" s="376"/>
      <c r="Q13" s="377"/>
      <c r="R13" s="385" t="s">
        <v>137</v>
      </c>
      <c r="S13" s="386"/>
      <c r="T13" s="386"/>
      <c r="U13" s="386"/>
      <c r="V13" s="386"/>
      <c r="W13" s="386"/>
      <c r="X13" s="386"/>
      <c r="Y13" s="386"/>
      <c r="Z13" s="386"/>
      <c r="AA13" s="386"/>
      <c r="AB13" s="386"/>
      <c r="AC13" s="387"/>
      <c r="AD13" s="388"/>
      <c r="AE13" s="389"/>
      <c r="AF13" s="388"/>
      <c r="AG13" s="390"/>
    </row>
    <row r="14" spans="2:33" s="74" customFormat="1" ht="18" customHeight="1" x14ac:dyDescent="0.15">
      <c r="B14" s="129"/>
      <c r="C14" s="130"/>
      <c r="D14" s="130"/>
      <c r="E14" s="128"/>
      <c r="F14" s="128"/>
      <c r="G14" s="128"/>
      <c r="H14" s="128"/>
      <c r="O14" s="375" t="s">
        <v>48</v>
      </c>
      <c r="P14" s="376"/>
      <c r="Q14" s="377"/>
      <c r="R14" s="385" t="s">
        <v>138</v>
      </c>
      <c r="S14" s="386"/>
      <c r="T14" s="386"/>
      <c r="U14" s="386"/>
      <c r="V14" s="386"/>
      <c r="W14" s="386"/>
      <c r="X14" s="386"/>
      <c r="Y14" s="386"/>
      <c r="Z14" s="386"/>
      <c r="AA14" s="386"/>
      <c r="AB14" s="386"/>
      <c r="AC14" s="387"/>
      <c r="AD14" s="388">
        <v>8</v>
      </c>
      <c r="AE14" s="389"/>
      <c r="AF14" s="388"/>
      <c r="AG14" s="390"/>
    </row>
    <row r="15" spans="2:33" s="74" customFormat="1" ht="18" customHeight="1" x14ac:dyDescent="0.15">
      <c r="B15" s="129"/>
      <c r="C15" s="130"/>
      <c r="D15" s="130"/>
      <c r="E15" s="128"/>
      <c r="F15" s="128"/>
      <c r="G15" s="128"/>
      <c r="H15" s="128"/>
      <c r="O15" s="375" t="s">
        <v>55</v>
      </c>
      <c r="P15" s="376"/>
      <c r="Q15" s="377"/>
      <c r="R15" s="385" t="s">
        <v>139</v>
      </c>
      <c r="S15" s="386"/>
      <c r="T15" s="386"/>
      <c r="U15" s="386"/>
      <c r="V15" s="386"/>
      <c r="W15" s="386"/>
      <c r="X15" s="386"/>
      <c r="Y15" s="386"/>
      <c r="Z15" s="386"/>
      <c r="AA15" s="386"/>
      <c r="AB15" s="386"/>
      <c r="AC15" s="387"/>
      <c r="AD15" s="388">
        <v>8</v>
      </c>
      <c r="AE15" s="389"/>
      <c r="AF15" s="388"/>
      <c r="AG15" s="390"/>
    </row>
    <row r="16" spans="2:33" s="74" customFormat="1" ht="18" customHeight="1" x14ac:dyDescent="0.15">
      <c r="B16" s="129"/>
      <c r="C16" s="130"/>
      <c r="D16" s="130"/>
      <c r="E16" s="128"/>
      <c r="F16" s="128"/>
      <c r="G16" s="128"/>
      <c r="H16" s="128"/>
      <c r="O16" s="375" t="s">
        <v>149</v>
      </c>
      <c r="P16" s="376"/>
      <c r="Q16" s="377"/>
      <c r="R16" s="385" t="s">
        <v>140</v>
      </c>
      <c r="S16" s="386"/>
      <c r="T16" s="386"/>
      <c r="U16" s="386"/>
      <c r="V16" s="386"/>
      <c r="W16" s="386"/>
      <c r="X16" s="386"/>
      <c r="Y16" s="386"/>
      <c r="Z16" s="386"/>
      <c r="AA16" s="386"/>
      <c r="AB16" s="386"/>
      <c r="AC16" s="387"/>
      <c r="AD16" s="388"/>
      <c r="AE16" s="389"/>
      <c r="AF16" s="388"/>
      <c r="AG16" s="390"/>
    </row>
    <row r="17" spans="2:40" s="74" customFormat="1" ht="18" customHeight="1" x14ac:dyDescent="0.15">
      <c r="B17" s="129"/>
      <c r="C17" s="130"/>
      <c r="D17" s="130"/>
      <c r="E17" s="128"/>
      <c r="F17" s="128"/>
      <c r="G17" s="128"/>
      <c r="H17" s="128"/>
      <c r="O17" s="375" t="s">
        <v>150</v>
      </c>
      <c r="P17" s="376"/>
      <c r="Q17" s="377"/>
      <c r="R17" s="378" t="s">
        <v>140</v>
      </c>
      <c r="S17" s="379"/>
      <c r="T17" s="379"/>
      <c r="U17" s="379"/>
      <c r="V17" s="379"/>
      <c r="W17" s="379"/>
      <c r="X17" s="379"/>
      <c r="Y17" s="379"/>
      <c r="Z17" s="379"/>
      <c r="AA17" s="379"/>
      <c r="AB17" s="379"/>
      <c r="AC17" s="380"/>
      <c r="AD17" s="383"/>
      <c r="AE17" s="383"/>
      <c r="AF17" s="383"/>
      <c r="AG17" s="384"/>
    </row>
    <row r="18" spans="2:40" s="74" customFormat="1" ht="18" customHeight="1" x14ac:dyDescent="0.15">
      <c r="B18" s="129"/>
      <c r="C18" s="130"/>
      <c r="D18" s="130"/>
      <c r="E18" s="128"/>
      <c r="F18" s="128"/>
      <c r="G18" s="128"/>
      <c r="H18" s="128"/>
      <c r="O18" s="375"/>
      <c r="P18" s="376"/>
      <c r="Q18" s="377"/>
      <c r="R18" s="378"/>
      <c r="S18" s="379"/>
      <c r="T18" s="379"/>
      <c r="U18" s="379"/>
      <c r="V18" s="379"/>
      <c r="W18" s="379"/>
      <c r="X18" s="379"/>
      <c r="Y18" s="379"/>
      <c r="Z18" s="379"/>
      <c r="AA18" s="379"/>
      <c r="AB18" s="379"/>
      <c r="AC18" s="380"/>
      <c r="AD18" s="383"/>
      <c r="AE18" s="383"/>
      <c r="AF18" s="383"/>
      <c r="AG18" s="384"/>
    </row>
    <row r="19" spans="2:40" s="74" customFormat="1" ht="18" customHeight="1" thickBot="1" x14ac:dyDescent="0.2">
      <c r="B19" s="129"/>
      <c r="C19" s="130"/>
      <c r="D19" s="130"/>
      <c r="E19" s="128"/>
      <c r="F19" s="128"/>
      <c r="G19" s="128"/>
      <c r="H19" s="128"/>
      <c r="O19" s="367"/>
      <c r="P19" s="368"/>
      <c r="Q19" s="369"/>
      <c r="R19" s="370"/>
      <c r="S19" s="371"/>
      <c r="T19" s="371"/>
      <c r="U19" s="371"/>
      <c r="V19" s="371"/>
      <c r="W19" s="371"/>
      <c r="X19" s="371"/>
      <c r="Y19" s="371"/>
      <c r="Z19" s="371"/>
      <c r="AA19" s="371"/>
      <c r="AB19" s="371"/>
      <c r="AC19" s="372"/>
      <c r="AD19" s="373"/>
      <c r="AE19" s="373"/>
      <c r="AF19" s="373"/>
      <c r="AG19" s="374"/>
    </row>
    <row r="20" spans="2:40" s="74" customFormat="1" ht="12" customHeight="1" x14ac:dyDescent="0.15">
      <c r="B20" s="129"/>
      <c r="C20" s="130"/>
      <c r="D20" s="130"/>
      <c r="E20" s="128"/>
      <c r="F20" s="128"/>
      <c r="G20" s="128"/>
      <c r="H20" s="128"/>
      <c r="O20" s="132"/>
      <c r="P20" s="132"/>
      <c r="Q20" s="132"/>
      <c r="R20" s="133"/>
      <c r="S20" s="133"/>
      <c r="T20" s="133"/>
      <c r="U20" s="133"/>
      <c r="V20" s="133"/>
      <c r="W20" s="133"/>
      <c r="X20" s="133"/>
      <c r="Y20" s="133"/>
      <c r="Z20" s="133"/>
      <c r="AA20" s="133"/>
      <c r="AB20" s="133"/>
      <c r="AC20" s="133"/>
      <c r="AD20" s="134"/>
      <c r="AE20" s="134"/>
      <c r="AF20" s="134"/>
      <c r="AG20" s="134"/>
    </row>
    <row r="21" spans="2:40" s="74" customFormat="1" ht="12" customHeight="1" x14ac:dyDescent="0.15">
      <c r="B21" s="129"/>
      <c r="C21" s="130"/>
      <c r="D21" s="130"/>
      <c r="E21" s="128"/>
      <c r="F21" s="128"/>
      <c r="G21" s="128"/>
      <c r="H21" s="128"/>
      <c r="O21" s="132"/>
      <c r="P21" s="132"/>
      <c r="Q21" s="132"/>
      <c r="R21" s="133"/>
      <c r="S21" s="133"/>
      <c r="T21" s="133"/>
      <c r="U21" s="133"/>
      <c r="V21" s="133"/>
      <c r="W21" s="133"/>
      <c r="X21" s="133"/>
      <c r="Y21" s="133"/>
      <c r="Z21" s="133"/>
      <c r="AA21" s="133"/>
      <c r="AB21" s="133"/>
      <c r="AC21" s="133"/>
      <c r="AD21" s="134"/>
      <c r="AE21" s="134"/>
      <c r="AF21" s="134"/>
      <c r="AG21" s="134"/>
    </row>
    <row r="22" spans="2:40" customFormat="1" ht="18.75" customHeight="1" x14ac:dyDescent="0.15">
      <c r="B22" s="292" t="s">
        <v>108</v>
      </c>
      <c r="C22" s="292"/>
      <c r="D22" s="292"/>
      <c r="E22" s="1"/>
      <c r="F22" s="1"/>
      <c r="G22" s="1"/>
      <c r="H22" s="1"/>
      <c r="I22" s="1"/>
      <c r="J22" s="1"/>
      <c r="K22" s="1"/>
      <c r="L22" s="1"/>
      <c r="M22" s="1"/>
      <c r="N22" s="1"/>
      <c r="O22" s="1"/>
      <c r="P22" s="1"/>
      <c r="Q22" s="1"/>
      <c r="R22" s="1"/>
      <c r="S22" s="1"/>
      <c r="T22" s="1"/>
      <c r="U22" s="1"/>
      <c r="V22" s="1"/>
      <c r="W22" s="1"/>
      <c r="X22" s="1"/>
      <c r="Y22" s="1"/>
      <c r="AA22" s="2"/>
      <c r="AB22" s="277" t="s">
        <v>8</v>
      </c>
      <c r="AC22" s="277"/>
      <c r="AD22" s="277"/>
      <c r="AE22" s="277"/>
      <c r="AF22" s="277"/>
      <c r="AG22" s="267" t="s">
        <v>84</v>
      </c>
      <c r="AH22" s="267"/>
      <c r="AI22" s="267"/>
      <c r="AJ22" s="267"/>
      <c r="AK22" s="267"/>
      <c r="AL22" s="267"/>
      <c r="AM22" s="290" t="s">
        <v>113</v>
      </c>
      <c r="AN22" s="290"/>
    </row>
    <row r="23" spans="2:40" customFormat="1" ht="19.5" customHeight="1" x14ac:dyDescent="0.15">
      <c r="B23" s="178" t="s">
        <v>98</v>
      </c>
      <c r="C23" s="178"/>
      <c r="D23" s="178"/>
      <c r="E23" s="178"/>
      <c r="F23" s="178"/>
      <c r="G23" s="179" t="str">
        <f>CONCATENATE("（令和",IF(G1=1,"元",G1),"年",J1,"月分）")</f>
        <v>（令和元年5月分）</v>
      </c>
      <c r="H23" s="179"/>
      <c r="I23" s="179"/>
      <c r="J23" s="179"/>
      <c r="K23" s="179"/>
      <c r="L23" s="179"/>
      <c r="M23" s="179"/>
      <c r="N23" s="179"/>
      <c r="O23" s="179"/>
      <c r="P23" s="1"/>
      <c r="Q23" s="1"/>
      <c r="R23" s="177" t="s">
        <v>72</v>
      </c>
      <c r="S23" s="177"/>
      <c r="T23" s="177"/>
      <c r="U23" s="177"/>
      <c r="V23" s="61"/>
      <c r="W23" s="61"/>
      <c r="X23" s="2"/>
      <c r="Y23" s="1"/>
      <c r="AA23" s="2"/>
      <c r="AB23" s="277" t="s">
        <v>95</v>
      </c>
      <c r="AC23" s="277"/>
      <c r="AD23" s="277"/>
      <c r="AE23" s="277"/>
      <c r="AF23" s="277"/>
      <c r="AG23" s="267" t="str">
        <f>CONCATENATE("（　　",C7,"　　）")</f>
        <v>（　　認知症デイ　○○○○　　）</v>
      </c>
      <c r="AH23" s="267"/>
      <c r="AI23" s="267"/>
      <c r="AJ23" s="267"/>
      <c r="AK23" s="267"/>
      <c r="AL23" s="267"/>
    </row>
    <row r="24" spans="2:40" customFormat="1" ht="2.25" customHeight="1" x14ac:dyDescent="0.15">
      <c r="B24" s="3"/>
      <c r="C24" s="1"/>
      <c r="D24" s="1"/>
      <c r="E24" s="1"/>
      <c r="F24" s="1"/>
      <c r="G24" s="1"/>
      <c r="H24" s="1"/>
      <c r="I24" s="1"/>
      <c r="J24" s="1"/>
      <c r="K24" s="1"/>
      <c r="L24" s="1"/>
      <c r="M24" s="1"/>
      <c r="N24" s="1"/>
      <c r="O24" s="1"/>
      <c r="P24" s="1"/>
      <c r="Q24" s="1"/>
      <c r="R24" s="4"/>
      <c r="S24" s="4"/>
      <c r="T24" s="4"/>
      <c r="U24" s="4"/>
      <c r="V24" s="4"/>
      <c r="W24" s="4"/>
      <c r="X24" s="1"/>
      <c r="Y24" s="1"/>
      <c r="Z24" s="5"/>
      <c r="AA24" s="5"/>
      <c r="AB24" s="5"/>
      <c r="AC24" s="5"/>
      <c r="AD24" s="5"/>
      <c r="AE24" s="5"/>
      <c r="AF24" s="5"/>
      <c r="AG24" s="5"/>
      <c r="AH24" s="5"/>
      <c r="AI24" s="5"/>
      <c r="AJ24" s="5"/>
      <c r="AK24" s="5"/>
      <c r="AL24" s="5"/>
    </row>
    <row r="25" spans="2:40" customFormat="1" ht="19.5" customHeight="1" x14ac:dyDescent="0.15">
      <c r="B25" s="177" t="s">
        <v>11</v>
      </c>
      <c r="C25" s="177"/>
      <c r="D25" s="177"/>
      <c r="E25" s="177"/>
      <c r="F25" s="177"/>
      <c r="G25" s="177"/>
      <c r="H25" s="177"/>
      <c r="I25" s="177"/>
      <c r="J25" s="177"/>
      <c r="K25" s="61"/>
      <c r="L25" s="177" t="s">
        <v>73</v>
      </c>
      <c r="M25" s="177"/>
      <c r="N25" s="177"/>
      <c r="O25" s="177"/>
      <c r="P25" s="177"/>
      <c r="Q25" s="440">
        <f>E6</f>
        <v>0.41666666666666669</v>
      </c>
      <c r="R25" s="441"/>
      <c r="S25" s="441"/>
      <c r="T25" s="120" t="s">
        <v>144</v>
      </c>
      <c r="U25" s="440">
        <f>I6</f>
        <v>0.66666666666666663</v>
      </c>
      <c r="V25" s="441"/>
      <c r="W25" s="441"/>
      <c r="X25" s="120"/>
      <c r="Y25" s="61"/>
      <c r="Z25" s="61"/>
      <c r="AA25" s="6"/>
      <c r="AB25" s="278" t="s">
        <v>74</v>
      </c>
      <c r="AC25" s="278"/>
      <c r="AD25" s="278"/>
      <c r="AE25" s="278"/>
      <c r="AF25" s="278" t="s">
        <v>97</v>
      </c>
      <c r="AG25" s="278"/>
      <c r="AH25" s="177" t="str">
        <f>CONCATENATE(C8,"人")</f>
        <v>3人</v>
      </c>
      <c r="AI25" s="177"/>
      <c r="AJ25" s="177" t="str">
        <f>CONCATENATE("共用施設（グループホーム）　",C9,"人）")</f>
        <v>共用施設（グループホーム）　9人）</v>
      </c>
      <c r="AK25" s="177"/>
      <c r="AL25" s="177"/>
    </row>
    <row r="26" spans="2:40" customFormat="1" ht="6" customHeight="1" thickBot="1" x14ac:dyDescent="0.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40" s="12" customFormat="1" ht="18.75" customHeight="1" x14ac:dyDescent="0.15">
      <c r="B27" s="241" t="s">
        <v>16</v>
      </c>
      <c r="C27" s="243" t="s">
        <v>17</v>
      </c>
      <c r="D27" s="245" t="s">
        <v>18</v>
      </c>
      <c r="E27" s="135">
        <f>O1</f>
        <v>43586</v>
      </c>
      <c r="F27" s="136">
        <f>E27+1</f>
        <v>43587</v>
      </c>
      <c r="G27" s="136">
        <f t="shared" ref="G27:AF27" si="0">F27+1</f>
        <v>43588</v>
      </c>
      <c r="H27" s="136">
        <f t="shared" si="0"/>
        <v>43589</v>
      </c>
      <c r="I27" s="136">
        <f t="shared" si="0"/>
        <v>43590</v>
      </c>
      <c r="J27" s="136">
        <f t="shared" si="0"/>
        <v>43591</v>
      </c>
      <c r="K27" s="137">
        <f t="shared" si="0"/>
        <v>43592</v>
      </c>
      <c r="L27" s="135">
        <f t="shared" si="0"/>
        <v>43593</v>
      </c>
      <c r="M27" s="136">
        <f t="shared" si="0"/>
        <v>43594</v>
      </c>
      <c r="N27" s="136">
        <f t="shared" si="0"/>
        <v>43595</v>
      </c>
      <c r="O27" s="136">
        <f t="shared" si="0"/>
        <v>43596</v>
      </c>
      <c r="P27" s="136">
        <f t="shared" si="0"/>
        <v>43597</v>
      </c>
      <c r="Q27" s="136">
        <f t="shared" si="0"/>
        <v>43598</v>
      </c>
      <c r="R27" s="137">
        <f t="shared" si="0"/>
        <v>43599</v>
      </c>
      <c r="S27" s="135">
        <f t="shared" si="0"/>
        <v>43600</v>
      </c>
      <c r="T27" s="136">
        <f t="shared" si="0"/>
        <v>43601</v>
      </c>
      <c r="U27" s="136">
        <f t="shared" si="0"/>
        <v>43602</v>
      </c>
      <c r="V27" s="136">
        <f t="shared" si="0"/>
        <v>43603</v>
      </c>
      <c r="W27" s="136">
        <f t="shared" si="0"/>
        <v>43604</v>
      </c>
      <c r="X27" s="136">
        <f t="shared" si="0"/>
        <v>43605</v>
      </c>
      <c r="Y27" s="137">
        <f t="shared" si="0"/>
        <v>43606</v>
      </c>
      <c r="Z27" s="135">
        <f t="shared" si="0"/>
        <v>43607</v>
      </c>
      <c r="AA27" s="136">
        <f t="shared" si="0"/>
        <v>43608</v>
      </c>
      <c r="AB27" s="136">
        <f t="shared" si="0"/>
        <v>43609</v>
      </c>
      <c r="AC27" s="136">
        <f t="shared" si="0"/>
        <v>43610</v>
      </c>
      <c r="AD27" s="136">
        <f t="shared" si="0"/>
        <v>43611</v>
      </c>
      <c r="AE27" s="136">
        <f t="shared" si="0"/>
        <v>43612</v>
      </c>
      <c r="AF27" s="138">
        <f t="shared" si="0"/>
        <v>43613</v>
      </c>
      <c r="AG27" s="135">
        <f>IF(AF27="","",IF(MONTH(O1)=MONTH(AF27+1),AF27+1,""))</f>
        <v>43614</v>
      </c>
      <c r="AH27" s="136">
        <f>IF(AG27="","",IF(MONTH(O1)=MONTH(AG27+1),AG27+1,""))</f>
        <v>43615</v>
      </c>
      <c r="AI27" s="137">
        <f>IF(AH27="","",IF(MONTH(O1)=MONTH(AH27+1),AH27+1,""))</f>
        <v>43616</v>
      </c>
      <c r="AJ27" s="275" t="s">
        <v>19</v>
      </c>
      <c r="AK27" s="271" t="s">
        <v>20</v>
      </c>
      <c r="AL27" s="273" t="s">
        <v>21</v>
      </c>
    </row>
    <row r="28" spans="2:40" s="12" customFormat="1" ht="18.75" customHeight="1" thickBot="1" x14ac:dyDescent="0.2">
      <c r="B28" s="242"/>
      <c r="C28" s="244"/>
      <c r="D28" s="246"/>
      <c r="E28" s="139">
        <f>IF(E27="","",E27)</f>
        <v>43586</v>
      </c>
      <c r="F28" s="140">
        <f t="shared" ref="F28:AI28" si="1">IF(F27="","",F27)</f>
        <v>43587</v>
      </c>
      <c r="G28" s="140">
        <f t="shared" si="1"/>
        <v>43588</v>
      </c>
      <c r="H28" s="140">
        <f t="shared" si="1"/>
        <v>43589</v>
      </c>
      <c r="I28" s="140">
        <f t="shared" si="1"/>
        <v>43590</v>
      </c>
      <c r="J28" s="140">
        <f t="shared" si="1"/>
        <v>43591</v>
      </c>
      <c r="K28" s="141">
        <f t="shared" si="1"/>
        <v>43592</v>
      </c>
      <c r="L28" s="139">
        <f t="shared" si="1"/>
        <v>43593</v>
      </c>
      <c r="M28" s="140">
        <f t="shared" si="1"/>
        <v>43594</v>
      </c>
      <c r="N28" s="140">
        <f t="shared" si="1"/>
        <v>43595</v>
      </c>
      <c r="O28" s="140">
        <f t="shared" si="1"/>
        <v>43596</v>
      </c>
      <c r="P28" s="140">
        <f t="shared" si="1"/>
        <v>43597</v>
      </c>
      <c r="Q28" s="140">
        <f t="shared" si="1"/>
        <v>43598</v>
      </c>
      <c r="R28" s="141">
        <f t="shared" si="1"/>
        <v>43599</v>
      </c>
      <c r="S28" s="139">
        <f t="shared" si="1"/>
        <v>43600</v>
      </c>
      <c r="T28" s="140">
        <f t="shared" si="1"/>
        <v>43601</v>
      </c>
      <c r="U28" s="140">
        <f t="shared" si="1"/>
        <v>43602</v>
      </c>
      <c r="V28" s="140">
        <f t="shared" si="1"/>
        <v>43603</v>
      </c>
      <c r="W28" s="140">
        <f t="shared" si="1"/>
        <v>43604</v>
      </c>
      <c r="X28" s="140">
        <f t="shared" si="1"/>
        <v>43605</v>
      </c>
      <c r="Y28" s="141">
        <f t="shared" si="1"/>
        <v>43606</v>
      </c>
      <c r="Z28" s="139">
        <f t="shared" si="1"/>
        <v>43607</v>
      </c>
      <c r="AA28" s="140">
        <f t="shared" si="1"/>
        <v>43608</v>
      </c>
      <c r="AB28" s="140">
        <f t="shared" si="1"/>
        <v>43609</v>
      </c>
      <c r="AC28" s="140">
        <f t="shared" si="1"/>
        <v>43610</v>
      </c>
      <c r="AD28" s="140">
        <f t="shared" si="1"/>
        <v>43611</v>
      </c>
      <c r="AE28" s="140">
        <f t="shared" si="1"/>
        <v>43612</v>
      </c>
      <c r="AF28" s="142">
        <f t="shared" si="1"/>
        <v>43613</v>
      </c>
      <c r="AG28" s="139">
        <f t="shared" si="1"/>
        <v>43614</v>
      </c>
      <c r="AH28" s="140">
        <f t="shared" si="1"/>
        <v>43615</v>
      </c>
      <c r="AI28" s="141">
        <f t="shared" si="1"/>
        <v>43616</v>
      </c>
      <c r="AJ28" s="276"/>
      <c r="AK28" s="272"/>
      <c r="AL28" s="274"/>
    </row>
    <row r="29" spans="2:40" s="12" customFormat="1" ht="15.75" customHeight="1" x14ac:dyDescent="0.15">
      <c r="B29" s="247" t="s">
        <v>75</v>
      </c>
      <c r="C29" s="229"/>
      <c r="D29" s="231"/>
      <c r="E29" s="155"/>
      <c r="F29" s="156"/>
      <c r="G29" s="156"/>
      <c r="H29" s="156"/>
      <c r="I29" s="156"/>
      <c r="J29" s="156"/>
      <c r="K29" s="157"/>
      <c r="L29" s="155"/>
      <c r="M29" s="156"/>
      <c r="N29" s="156"/>
      <c r="O29" s="156"/>
      <c r="P29" s="156"/>
      <c r="Q29" s="156"/>
      <c r="R29" s="157"/>
      <c r="S29" s="155"/>
      <c r="T29" s="156"/>
      <c r="U29" s="156"/>
      <c r="V29" s="156"/>
      <c r="W29" s="156"/>
      <c r="X29" s="156"/>
      <c r="Y29" s="157"/>
      <c r="Z29" s="155"/>
      <c r="AA29" s="156"/>
      <c r="AB29" s="156"/>
      <c r="AC29" s="156"/>
      <c r="AD29" s="156"/>
      <c r="AE29" s="156"/>
      <c r="AF29" s="157"/>
      <c r="AG29" s="155"/>
      <c r="AH29" s="156"/>
      <c r="AI29" s="157"/>
      <c r="AJ29" s="263" t="str">
        <f>IF(D29="","",SUM(E30:AI30))</f>
        <v/>
      </c>
      <c r="AK29" s="429"/>
      <c r="AL29" s="269"/>
    </row>
    <row r="30" spans="2:40" ht="15.75" customHeight="1" thickBot="1" x14ac:dyDescent="0.2">
      <c r="B30" s="382"/>
      <c r="C30" s="225"/>
      <c r="D30" s="227"/>
      <c r="E30" s="116" t="str">
        <f t="shared" ref="E30:AI30" si="2">IF(E29="","",IF(ISERROR(VLOOKUP(E29,$O$7:$AG$19,16,0)),"",VLOOKUP(E29,$O$7:$AG$19,16,0)))</f>
        <v/>
      </c>
      <c r="F30" s="117" t="str">
        <f t="shared" si="2"/>
        <v/>
      </c>
      <c r="G30" s="117" t="str">
        <f t="shared" si="2"/>
        <v/>
      </c>
      <c r="H30" s="117" t="str">
        <f t="shared" si="2"/>
        <v/>
      </c>
      <c r="I30" s="117" t="str">
        <f t="shared" si="2"/>
        <v/>
      </c>
      <c r="J30" s="117" t="str">
        <f t="shared" si="2"/>
        <v/>
      </c>
      <c r="K30" s="118" t="str">
        <f t="shared" si="2"/>
        <v/>
      </c>
      <c r="L30" s="116" t="str">
        <f t="shared" si="2"/>
        <v/>
      </c>
      <c r="M30" s="117" t="str">
        <f t="shared" si="2"/>
        <v/>
      </c>
      <c r="N30" s="117" t="str">
        <f t="shared" si="2"/>
        <v/>
      </c>
      <c r="O30" s="117" t="str">
        <f t="shared" si="2"/>
        <v/>
      </c>
      <c r="P30" s="117" t="str">
        <f t="shared" si="2"/>
        <v/>
      </c>
      <c r="Q30" s="117" t="str">
        <f t="shared" si="2"/>
        <v/>
      </c>
      <c r="R30" s="118" t="str">
        <f t="shared" si="2"/>
        <v/>
      </c>
      <c r="S30" s="116" t="str">
        <f t="shared" si="2"/>
        <v/>
      </c>
      <c r="T30" s="117" t="str">
        <f t="shared" si="2"/>
        <v/>
      </c>
      <c r="U30" s="117" t="str">
        <f t="shared" si="2"/>
        <v/>
      </c>
      <c r="V30" s="117" t="str">
        <f t="shared" si="2"/>
        <v/>
      </c>
      <c r="W30" s="117" t="str">
        <f t="shared" si="2"/>
        <v/>
      </c>
      <c r="X30" s="117" t="str">
        <f t="shared" si="2"/>
        <v/>
      </c>
      <c r="Y30" s="118" t="str">
        <f t="shared" si="2"/>
        <v/>
      </c>
      <c r="Z30" s="116" t="str">
        <f t="shared" si="2"/>
        <v/>
      </c>
      <c r="AA30" s="117" t="str">
        <f t="shared" si="2"/>
        <v/>
      </c>
      <c r="AB30" s="117" t="str">
        <f t="shared" si="2"/>
        <v/>
      </c>
      <c r="AC30" s="117" t="str">
        <f t="shared" si="2"/>
        <v/>
      </c>
      <c r="AD30" s="117" t="str">
        <f t="shared" si="2"/>
        <v/>
      </c>
      <c r="AE30" s="117" t="str">
        <f t="shared" si="2"/>
        <v/>
      </c>
      <c r="AF30" s="118" t="str">
        <f t="shared" si="2"/>
        <v/>
      </c>
      <c r="AG30" s="116" t="str">
        <f t="shared" si="2"/>
        <v/>
      </c>
      <c r="AH30" s="117" t="str">
        <f t="shared" si="2"/>
        <v/>
      </c>
      <c r="AI30" s="119" t="str">
        <f t="shared" si="2"/>
        <v/>
      </c>
      <c r="AJ30" s="281"/>
      <c r="AK30" s="430"/>
      <c r="AL30" s="270"/>
    </row>
    <row r="31" spans="2:40" s="12" customFormat="1" ht="15.75" customHeight="1" x14ac:dyDescent="0.15">
      <c r="B31" s="299" t="s">
        <v>107</v>
      </c>
      <c r="C31" s="229"/>
      <c r="D31" s="231"/>
      <c r="E31" s="155"/>
      <c r="F31" s="156"/>
      <c r="G31" s="156"/>
      <c r="H31" s="156"/>
      <c r="I31" s="156"/>
      <c r="J31" s="156"/>
      <c r="K31" s="157"/>
      <c r="L31" s="155"/>
      <c r="M31" s="156"/>
      <c r="N31" s="156"/>
      <c r="O31" s="156"/>
      <c r="P31" s="156"/>
      <c r="Q31" s="156"/>
      <c r="R31" s="157"/>
      <c r="S31" s="155"/>
      <c r="T31" s="156"/>
      <c r="U31" s="156"/>
      <c r="V31" s="156"/>
      <c r="W31" s="156"/>
      <c r="X31" s="156"/>
      <c r="Y31" s="157"/>
      <c r="Z31" s="155"/>
      <c r="AA31" s="156"/>
      <c r="AB31" s="156"/>
      <c r="AC31" s="156"/>
      <c r="AD31" s="156"/>
      <c r="AE31" s="156"/>
      <c r="AF31" s="157"/>
      <c r="AG31" s="155"/>
      <c r="AH31" s="156"/>
      <c r="AI31" s="157"/>
      <c r="AJ31" s="263" t="str">
        <f>IF(D31="","",SUM(E32:AI32))</f>
        <v/>
      </c>
      <c r="AK31" s="429"/>
      <c r="AL31" s="269"/>
    </row>
    <row r="32" spans="2:40" ht="15.75" customHeight="1" x14ac:dyDescent="0.15">
      <c r="B32" s="381"/>
      <c r="C32" s="230"/>
      <c r="D32" s="232"/>
      <c r="E32" s="116" t="str">
        <f t="shared" ref="E32:AI32" si="3">IF(E31="","",IF(ISERROR(VLOOKUP(E31,$O$7:$AG$19,16,0)),"",VLOOKUP(E31,$O$7:$AG$19,16,0)))</f>
        <v/>
      </c>
      <c r="F32" s="117" t="str">
        <f t="shared" si="3"/>
        <v/>
      </c>
      <c r="G32" s="117" t="str">
        <f t="shared" si="3"/>
        <v/>
      </c>
      <c r="H32" s="117" t="str">
        <f t="shared" si="3"/>
        <v/>
      </c>
      <c r="I32" s="117" t="str">
        <f t="shared" si="3"/>
        <v/>
      </c>
      <c r="J32" s="117" t="str">
        <f t="shared" si="3"/>
        <v/>
      </c>
      <c r="K32" s="118" t="str">
        <f t="shared" si="3"/>
        <v/>
      </c>
      <c r="L32" s="116" t="str">
        <f t="shared" si="3"/>
        <v/>
      </c>
      <c r="M32" s="117" t="str">
        <f t="shared" si="3"/>
        <v/>
      </c>
      <c r="N32" s="117" t="str">
        <f t="shared" si="3"/>
        <v/>
      </c>
      <c r="O32" s="117" t="str">
        <f t="shared" si="3"/>
        <v/>
      </c>
      <c r="P32" s="117" t="str">
        <f t="shared" si="3"/>
        <v/>
      </c>
      <c r="Q32" s="117" t="str">
        <f t="shared" si="3"/>
        <v/>
      </c>
      <c r="R32" s="118" t="str">
        <f t="shared" si="3"/>
        <v/>
      </c>
      <c r="S32" s="116" t="str">
        <f t="shared" si="3"/>
        <v/>
      </c>
      <c r="T32" s="117" t="str">
        <f t="shared" si="3"/>
        <v/>
      </c>
      <c r="U32" s="117" t="str">
        <f t="shared" si="3"/>
        <v/>
      </c>
      <c r="V32" s="117" t="str">
        <f t="shared" si="3"/>
        <v/>
      </c>
      <c r="W32" s="117" t="str">
        <f t="shared" si="3"/>
        <v/>
      </c>
      <c r="X32" s="117" t="str">
        <f t="shared" si="3"/>
        <v/>
      </c>
      <c r="Y32" s="118" t="str">
        <f t="shared" si="3"/>
        <v/>
      </c>
      <c r="Z32" s="116" t="str">
        <f t="shared" si="3"/>
        <v/>
      </c>
      <c r="AA32" s="117" t="str">
        <f t="shared" si="3"/>
        <v/>
      </c>
      <c r="AB32" s="117" t="str">
        <f t="shared" si="3"/>
        <v/>
      </c>
      <c r="AC32" s="117" t="str">
        <f t="shared" si="3"/>
        <v/>
      </c>
      <c r="AD32" s="117" t="str">
        <f t="shared" si="3"/>
        <v/>
      </c>
      <c r="AE32" s="117" t="str">
        <f t="shared" si="3"/>
        <v/>
      </c>
      <c r="AF32" s="118" t="str">
        <f t="shared" si="3"/>
        <v/>
      </c>
      <c r="AG32" s="116" t="str">
        <f t="shared" si="3"/>
        <v/>
      </c>
      <c r="AH32" s="117" t="str">
        <f t="shared" si="3"/>
        <v/>
      </c>
      <c r="AI32" s="119" t="str">
        <f t="shared" si="3"/>
        <v/>
      </c>
      <c r="AJ32" s="258"/>
      <c r="AK32" s="428"/>
      <c r="AL32" s="307"/>
    </row>
    <row r="33" spans="2:40" ht="15.75" customHeight="1" x14ac:dyDescent="0.15">
      <c r="B33" s="301"/>
      <c r="C33" s="224"/>
      <c r="D33" s="233"/>
      <c r="E33" s="158"/>
      <c r="F33" s="159"/>
      <c r="G33" s="159"/>
      <c r="H33" s="159"/>
      <c r="I33" s="159"/>
      <c r="J33" s="159"/>
      <c r="K33" s="160"/>
      <c r="L33" s="158"/>
      <c r="M33" s="159"/>
      <c r="N33" s="159"/>
      <c r="O33" s="159"/>
      <c r="P33" s="159"/>
      <c r="Q33" s="159"/>
      <c r="R33" s="160"/>
      <c r="S33" s="158"/>
      <c r="T33" s="159"/>
      <c r="U33" s="159"/>
      <c r="V33" s="159"/>
      <c r="W33" s="159"/>
      <c r="X33" s="159"/>
      <c r="Y33" s="160"/>
      <c r="Z33" s="158"/>
      <c r="AA33" s="159"/>
      <c r="AB33" s="159"/>
      <c r="AC33" s="159"/>
      <c r="AD33" s="159"/>
      <c r="AE33" s="159"/>
      <c r="AF33" s="160"/>
      <c r="AG33" s="158"/>
      <c r="AH33" s="159"/>
      <c r="AI33" s="160"/>
      <c r="AJ33" s="257" t="str">
        <f>IF(D33="","",SUM(E34:AI34))</f>
        <v/>
      </c>
      <c r="AK33" s="427"/>
      <c r="AL33" s="253"/>
    </row>
    <row r="34" spans="2:40" ht="15.75" customHeight="1" x14ac:dyDescent="0.15">
      <c r="B34" s="302"/>
      <c r="C34" s="230"/>
      <c r="D34" s="234"/>
      <c r="E34" s="92" t="str">
        <f t="shared" ref="E34:AI34" si="4">IF(E33="","",IF(ISERROR(VLOOKUP(E33,$O$7:$AG$19,16,0)),"",VLOOKUP(E33,$O$7:$AG$19,16,0)))</f>
        <v/>
      </c>
      <c r="F34" s="93" t="str">
        <f t="shared" si="4"/>
        <v/>
      </c>
      <c r="G34" s="93" t="str">
        <f t="shared" si="4"/>
        <v/>
      </c>
      <c r="H34" s="93" t="str">
        <f t="shared" si="4"/>
        <v/>
      </c>
      <c r="I34" s="93" t="str">
        <f t="shared" si="4"/>
        <v/>
      </c>
      <c r="J34" s="93" t="str">
        <f t="shared" si="4"/>
        <v/>
      </c>
      <c r="K34" s="95" t="str">
        <f t="shared" si="4"/>
        <v/>
      </c>
      <c r="L34" s="92" t="str">
        <f t="shared" si="4"/>
        <v/>
      </c>
      <c r="M34" s="93" t="str">
        <f t="shared" si="4"/>
        <v/>
      </c>
      <c r="N34" s="93" t="str">
        <f t="shared" si="4"/>
        <v/>
      </c>
      <c r="O34" s="93" t="str">
        <f t="shared" si="4"/>
        <v/>
      </c>
      <c r="P34" s="93" t="str">
        <f t="shared" si="4"/>
        <v/>
      </c>
      <c r="Q34" s="93" t="str">
        <f t="shared" si="4"/>
        <v/>
      </c>
      <c r="R34" s="95" t="str">
        <f t="shared" si="4"/>
        <v/>
      </c>
      <c r="S34" s="92" t="str">
        <f t="shared" si="4"/>
        <v/>
      </c>
      <c r="T34" s="93" t="str">
        <f t="shared" si="4"/>
        <v/>
      </c>
      <c r="U34" s="93" t="str">
        <f t="shared" si="4"/>
        <v/>
      </c>
      <c r="V34" s="93" t="str">
        <f t="shared" si="4"/>
        <v/>
      </c>
      <c r="W34" s="93" t="str">
        <f t="shared" si="4"/>
        <v/>
      </c>
      <c r="X34" s="93" t="str">
        <f t="shared" si="4"/>
        <v/>
      </c>
      <c r="Y34" s="95" t="str">
        <f t="shared" si="4"/>
        <v/>
      </c>
      <c r="Z34" s="92" t="str">
        <f t="shared" si="4"/>
        <v/>
      </c>
      <c r="AA34" s="93" t="str">
        <f t="shared" si="4"/>
        <v/>
      </c>
      <c r="AB34" s="93" t="str">
        <f t="shared" si="4"/>
        <v/>
      </c>
      <c r="AC34" s="93" t="str">
        <f t="shared" si="4"/>
        <v/>
      </c>
      <c r="AD34" s="93" t="str">
        <f t="shared" si="4"/>
        <v/>
      </c>
      <c r="AE34" s="93" t="str">
        <f t="shared" si="4"/>
        <v/>
      </c>
      <c r="AF34" s="95" t="str">
        <f t="shared" si="4"/>
        <v/>
      </c>
      <c r="AG34" s="92" t="str">
        <f t="shared" si="4"/>
        <v/>
      </c>
      <c r="AH34" s="93" t="str">
        <f t="shared" si="4"/>
        <v/>
      </c>
      <c r="AI34" s="93" t="str">
        <f t="shared" si="4"/>
        <v/>
      </c>
      <c r="AJ34" s="258"/>
      <c r="AK34" s="428"/>
      <c r="AL34" s="254"/>
    </row>
    <row r="35" spans="2:40" ht="15.75" customHeight="1" x14ac:dyDescent="0.15">
      <c r="B35" s="303"/>
      <c r="C35" s="235"/>
      <c r="D35" s="226"/>
      <c r="E35" s="158"/>
      <c r="F35" s="159"/>
      <c r="G35" s="159"/>
      <c r="H35" s="159"/>
      <c r="I35" s="159"/>
      <c r="J35" s="159"/>
      <c r="K35" s="160"/>
      <c r="L35" s="158"/>
      <c r="M35" s="159"/>
      <c r="N35" s="159"/>
      <c r="O35" s="159"/>
      <c r="P35" s="159"/>
      <c r="Q35" s="159"/>
      <c r="R35" s="160"/>
      <c r="S35" s="158"/>
      <c r="T35" s="159"/>
      <c r="U35" s="159"/>
      <c r="V35" s="159"/>
      <c r="W35" s="159"/>
      <c r="X35" s="159"/>
      <c r="Y35" s="160"/>
      <c r="Z35" s="158"/>
      <c r="AA35" s="159"/>
      <c r="AB35" s="159"/>
      <c r="AC35" s="159"/>
      <c r="AD35" s="159"/>
      <c r="AE35" s="159"/>
      <c r="AF35" s="160"/>
      <c r="AG35" s="158"/>
      <c r="AH35" s="159"/>
      <c r="AI35" s="160"/>
      <c r="AJ35" s="433" t="str">
        <f>IF(D35="","",SUM(E36:AI36))</f>
        <v/>
      </c>
      <c r="AK35" s="427"/>
      <c r="AL35" s="253"/>
    </row>
    <row r="36" spans="2:40" ht="15.75" customHeight="1" thickBot="1" x14ac:dyDescent="0.2">
      <c r="B36" s="304"/>
      <c r="C36" s="236"/>
      <c r="D36" s="305"/>
      <c r="E36" s="100" t="str">
        <f t="shared" ref="E36:AI36" si="5">IF(E35="","",IF(ISERROR(VLOOKUP(E35,$O$7:$AG$19,16,0)),"",VLOOKUP(E35,$O$7:$AG$19,16,0)))</f>
        <v/>
      </c>
      <c r="F36" s="101" t="str">
        <f t="shared" si="5"/>
        <v/>
      </c>
      <c r="G36" s="101" t="str">
        <f t="shared" si="5"/>
        <v/>
      </c>
      <c r="H36" s="101" t="str">
        <f t="shared" si="5"/>
        <v/>
      </c>
      <c r="I36" s="101" t="str">
        <f t="shared" si="5"/>
        <v/>
      </c>
      <c r="J36" s="101" t="str">
        <f t="shared" si="5"/>
        <v/>
      </c>
      <c r="K36" s="102" t="str">
        <f t="shared" si="5"/>
        <v/>
      </c>
      <c r="L36" s="100" t="str">
        <f t="shared" si="5"/>
        <v/>
      </c>
      <c r="M36" s="101" t="str">
        <f t="shared" si="5"/>
        <v/>
      </c>
      <c r="N36" s="101" t="str">
        <f t="shared" si="5"/>
        <v/>
      </c>
      <c r="O36" s="101" t="str">
        <f t="shared" si="5"/>
        <v/>
      </c>
      <c r="P36" s="101" t="str">
        <f t="shared" si="5"/>
        <v/>
      </c>
      <c r="Q36" s="101" t="str">
        <f t="shared" si="5"/>
        <v/>
      </c>
      <c r="R36" s="102" t="str">
        <f t="shared" si="5"/>
        <v/>
      </c>
      <c r="S36" s="100" t="str">
        <f t="shared" si="5"/>
        <v/>
      </c>
      <c r="T36" s="101" t="str">
        <f t="shared" si="5"/>
        <v/>
      </c>
      <c r="U36" s="101" t="str">
        <f t="shared" si="5"/>
        <v/>
      </c>
      <c r="V36" s="101" t="str">
        <f t="shared" si="5"/>
        <v/>
      </c>
      <c r="W36" s="101" t="str">
        <f t="shared" si="5"/>
        <v/>
      </c>
      <c r="X36" s="101" t="str">
        <f t="shared" si="5"/>
        <v/>
      </c>
      <c r="Y36" s="102" t="str">
        <f t="shared" si="5"/>
        <v/>
      </c>
      <c r="Z36" s="100" t="str">
        <f t="shared" si="5"/>
        <v/>
      </c>
      <c r="AA36" s="101" t="str">
        <f t="shared" si="5"/>
        <v/>
      </c>
      <c r="AB36" s="101" t="str">
        <f t="shared" si="5"/>
        <v/>
      </c>
      <c r="AC36" s="101" t="str">
        <f t="shared" si="5"/>
        <v/>
      </c>
      <c r="AD36" s="101" t="str">
        <f t="shared" si="5"/>
        <v/>
      </c>
      <c r="AE36" s="101" t="str">
        <f t="shared" si="5"/>
        <v/>
      </c>
      <c r="AF36" s="103" t="str">
        <f t="shared" si="5"/>
        <v/>
      </c>
      <c r="AG36" s="100" t="str">
        <f t="shared" si="5"/>
        <v/>
      </c>
      <c r="AH36" s="101" t="str">
        <f t="shared" si="5"/>
        <v/>
      </c>
      <c r="AI36" s="102" t="str">
        <f t="shared" si="5"/>
        <v/>
      </c>
      <c r="AJ36" s="434"/>
      <c r="AK36" s="437"/>
      <c r="AL36" s="260"/>
    </row>
    <row r="37" spans="2:40" ht="6" customHeight="1" x14ac:dyDescent="0.15">
      <c r="B37" s="38"/>
      <c r="C37" s="39"/>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c r="AK37" s="42"/>
      <c r="AL37" s="43"/>
    </row>
    <row r="38" spans="2:40" ht="14.25" customHeight="1" x14ac:dyDescent="0.15">
      <c r="B38" s="152" t="str">
        <f>CONCATENATE("○夜間及び深夜の時間帯（　",TEXT(E5,"h:mm"),"　～　",TEXT(I5,"h:mm"),"　）　")</f>
        <v>○夜間及び深夜の時間帯（　21:00　～　6:00　）　</v>
      </c>
      <c r="C38" s="74"/>
      <c r="D38" s="74"/>
      <c r="E38" s="74"/>
      <c r="F38" s="74"/>
      <c r="G38" s="74" t="s">
        <v>147</v>
      </c>
      <c r="H38" s="74"/>
      <c r="I38" s="44"/>
      <c r="AJ38" s="45"/>
      <c r="AK38" s="45"/>
      <c r="AL38" s="7"/>
    </row>
    <row r="39" spans="2:40" ht="16.5" customHeight="1" thickBot="1" x14ac:dyDescent="0.2">
      <c r="B39" s="153" t="str">
        <f>CONCATENATE("○夜間及び深夜以外（日中）の時間帯（　",TEXT(I5,"h:mm")," 　～　",TEXT(E5,"h:mm"),"　 ）　　　　　　　　")</f>
        <v>○夜間及び深夜以外（日中）の時間帯（　6:00 　～　21:00　 ）　　　　　　　　</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154" t="str">
        <f>CONCATENATE("○常勤の従業者が勤務すべき勤務時間数　　１日（　",E2,"　）時間、１週間（　",E3,"  ）時間　当該月（ ",E4,"  ）時間")</f>
        <v>○常勤の従業者が勤務すべき勤務時間数　　１日（　8　）時間、１週間（　40  ）時間　当該月（ 177  ）時間</v>
      </c>
    </row>
    <row r="40" spans="2:40" ht="18.75" customHeight="1" x14ac:dyDescent="0.15">
      <c r="B40" s="187" t="s">
        <v>16</v>
      </c>
      <c r="C40" s="243" t="s">
        <v>17</v>
      </c>
      <c r="D40" s="245" t="s">
        <v>18</v>
      </c>
      <c r="E40" s="135">
        <f>O1</f>
        <v>43586</v>
      </c>
      <c r="F40" s="136">
        <f>E40+1</f>
        <v>43587</v>
      </c>
      <c r="G40" s="136">
        <f t="shared" ref="G40:AF40" si="6">F40+1</f>
        <v>43588</v>
      </c>
      <c r="H40" s="136">
        <f t="shared" si="6"/>
        <v>43589</v>
      </c>
      <c r="I40" s="136">
        <f t="shared" si="6"/>
        <v>43590</v>
      </c>
      <c r="J40" s="136">
        <f t="shared" si="6"/>
        <v>43591</v>
      </c>
      <c r="K40" s="138">
        <f t="shared" si="6"/>
        <v>43592</v>
      </c>
      <c r="L40" s="135">
        <f t="shared" si="6"/>
        <v>43593</v>
      </c>
      <c r="M40" s="136">
        <f t="shared" si="6"/>
        <v>43594</v>
      </c>
      <c r="N40" s="136">
        <f t="shared" si="6"/>
        <v>43595</v>
      </c>
      <c r="O40" s="136">
        <f t="shared" si="6"/>
        <v>43596</v>
      </c>
      <c r="P40" s="136">
        <f t="shared" si="6"/>
        <v>43597</v>
      </c>
      <c r="Q40" s="136">
        <f t="shared" si="6"/>
        <v>43598</v>
      </c>
      <c r="R40" s="137">
        <f t="shared" si="6"/>
        <v>43599</v>
      </c>
      <c r="S40" s="135">
        <f t="shared" si="6"/>
        <v>43600</v>
      </c>
      <c r="T40" s="136">
        <f t="shared" si="6"/>
        <v>43601</v>
      </c>
      <c r="U40" s="136">
        <f t="shared" si="6"/>
        <v>43602</v>
      </c>
      <c r="V40" s="136">
        <f t="shared" si="6"/>
        <v>43603</v>
      </c>
      <c r="W40" s="136">
        <f t="shared" si="6"/>
        <v>43604</v>
      </c>
      <c r="X40" s="136">
        <f t="shared" si="6"/>
        <v>43605</v>
      </c>
      <c r="Y40" s="137">
        <f t="shared" si="6"/>
        <v>43606</v>
      </c>
      <c r="Z40" s="135">
        <f t="shared" si="6"/>
        <v>43607</v>
      </c>
      <c r="AA40" s="136">
        <f t="shared" si="6"/>
        <v>43608</v>
      </c>
      <c r="AB40" s="136">
        <f t="shared" si="6"/>
        <v>43609</v>
      </c>
      <c r="AC40" s="136">
        <f t="shared" si="6"/>
        <v>43610</v>
      </c>
      <c r="AD40" s="136">
        <f t="shared" si="6"/>
        <v>43611</v>
      </c>
      <c r="AE40" s="136">
        <f t="shared" si="6"/>
        <v>43612</v>
      </c>
      <c r="AF40" s="138">
        <f t="shared" si="6"/>
        <v>43613</v>
      </c>
      <c r="AG40" s="135">
        <f>IF(AF40="","",IF(MONTH(O1)=MONTH(AF40+1),AF40+1,""))</f>
        <v>43614</v>
      </c>
      <c r="AH40" s="136">
        <f>IF(AG40="","",IF(MONTH(O1)=MONTH(AG40+1),AG40+1,""))</f>
        <v>43615</v>
      </c>
      <c r="AI40" s="137">
        <f>IF(AH40="","",IF(MONTH(O1)=MONTH(AH40+1),AH40+1,""))</f>
        <v>43616</v>
      </c>
      <c r="AJ40" s="308" t="s">
        <v>19</v>
      </c>
      <c r="AK40" s="271" t="s">
        <v>20</v>
      </c>
      <c r="AL40" s="279" t="s">
        <v>21</v>
      </c>
    </row>
    <row r="41" spans="2:40" ht="18.75" customHeight="1" thickBot="1" x14ac:dyDescent="0.2">
      <c r="B41" s="298"/>
      <c r="C41" s="244"/>
      <c r="D41" s="246"/>
      <c r="E41" s="139">
        <f>IF(E40="","",E40)</f>
        <v>43586</v>
      </c>
      <c r="F41" s="140">
        <f t="shared" ref="F41:AI41" si="7">IF(F40="","",F40)</f>
        <v>43587</v>
      </c>
      <c r="G41" s="140">
        <f t="shared" si="7"/>
        <v>43588</v>
      </c>
      <c r="H41" s="140">
        <f t="shared" si="7"/>
        <v>43589</v>
      </c>
      <c r="I41" s="140">
        <f t="shared" si="7"/>
        <v>43590</v>
      </c>
      <c r="J41" s="140">
        <f t="shared" si="7"/>
        <v>43591</v>
      </c>
      <c r="K41" s="141">
        <f t="shared" si="7"/>
        <v>43592</v>
      </c>
      <c r="L41" s="139">
        <f t="shared" si="7"/>
        <v>43593</v>
      </c>
      <c r="M41" s="140">
        <f t="shared" si="7"/>
        <v>43594</v>
      </c>
      <c r="N41" s="140">
        <f t="shared" si="7"/>
        <v>43595</v>
      </c>
      <c r="O41" s="140">
        <f t="shared" si="7"/>
        <v>43596</v>
      </c>
      <c r="P41" s="140">
        <f t="shared" si="7"/>
        <v>43597</v>
      </c>
      <c r="Q41" s="140">
        <f t="shared" si="7"/>
        <v>43598</v>
      </c>
      <c r="R41" s="141">
        <f t="shared" si="7"/>
        <v>43599</v>
      </c>
      <c r="S41" s="139">
        <f t="shared" si="7"/>
        <v>43600</v>
      </c>
      <c r="T41" s="140">
        <f t="shared" si="7"/>
        <v>43601</v>
      </c>
      <c r="U41" s="140">
        <f t="shared" si="7"/>
        <v>43602</v>
      </c>
      <c r="V41" s="140">
        <f t="shared" si="7"/>
        <v>43603</v>
      </c>
      <c r="W41" s="140">
        <f t="shared" si="7"/>
        <v>43604</v>
      </c>
      <c r="X41" s="140">
        <f t="shared" si="7"/>
        <v>43605</v>
      </c>
      <c r="Y41" s="141">
        <f t="shared" si="7"/>
        <v>43606</v>
      </c>
      <c r="Z41" s="139">
        <f t="shared" si="7"/>
        <v>43607</v>
      </c>
      <c r="AA41" s="140">
        <f t="shared" si="7"/>
        <v>43608</v>
      </c>
      <c r="AB41" s="140">
        <f t="shared" si="7"/>
        <v>43609</v>
      </c>
      <c r="AC41" s="140">
        <f t="shared" si="7"/>
        <v>43610</v>
      </c>
      <c r="AD41" s="140">
        <f t="shared" si="7"/>
        <v>43611</v>
      </c>
      <c r="AE41" s="140">
        <f t="shared" si="7"/>
        <v>43612</v>
      </c>
      <c r="AF41" s="142">
        <f t="shared" si="7"/>
        <v>43613</v>
      </c>
      <c r="AG41" s="139">
        <f t="shared" si="7"/>
        <v>43614</v>
      </c>
      <c r="AH41" s="140">
        <f t="shared" si="7"/>
        <v>43615</v>
      </c>
      <c r="AI41" s="141">
        <f t="shared" si="7"/>
        <v>43616</v>
      </c>
      <c r="AJ41" s="309"/>
      <c r="AK41" s="272"/>
      <c r="AL41" s="280"/>
    </row>
    <row r="42" spans="2:40" ht="15.75" customHeight="1" x14ac:dyDescent="0.15">
      <c r="B42" s="228" t="s">
        <v>85</v>
      </c>
      <c r="C42" s="431"/>
      <c r="D42" s="435"/>
      <c r="E42" s="155"/>
      <c r="F42" s="156"/>
      <c r="G42" s="156"/>
      <c r="H42" s="156"/>
      <c r="I42" s="156"/>
      <c r="J42" s="156"/>
      <c r="K42" s="157"/>
      <c r="L42" s="155"/>
      <c r="M42" s="156"/>
      <c r="N42" s="156"/>
      <c r="O42" s="156"/>
      <c r="P42" s="156"/>
      <c r="Q42" s="156"/>
      <c r="R42" s="157"/>
      <c r="S42" s="155"/>
      <c r="T42" s="156"/>
      <c r="U42" s="156"/>
      <c r="V42" s="156"/>
      <c r="W42" s="156"/>
      <c r="X42" s="156"/>
      <c r="Y42" s="157"/>
      <c r="Z42" s="155"/>
      <c r="AA42" s="156"/>
      <c r="AB42" s="156"/>
      <c r="AC42" s="156"/>
      <c r="AD42" s="156"/>
      <c r="AE42" s="156"/>
      <c r="AF42" s="157"/>
      <c r="AG42" s="155"/>
      <c r="AH42" s="156"/>
      <c r="AI42" s="157"/>
      <c r="AJ42" s="263" t="str">
        <f>IF(D42="","",SUM(E43:AI43))</f>
        <v/>
      </c>
      <c r="AK42" s="429" t="str">
        <f>IF(D42="","",AJ108)</f>
        <v/>
      </c>
      <c r="AL42" s="253"/>
    </row>
    <row r="43" spans="2:40" ht="15.75" customHeight="1" x14ac:dyDescent="0.15">
      <c r="B43" s="228"/>
      <c r="C43" s="432"/>
      <c r="D43" s="436"/>
      <c r="E43" s="104" t="str">
        <f t="shared" ref="E43:AI43" si="8">IF(E42="","",IF(ISERROR(VLOOKUP(E42,$O$7:$AG$19,16,0)),"",VLOOKUP(E42,$O$7:$AG$19,16,0)))</f>
        <v/>
      </c>
      <c r="F43" s="105" t="str">
        <f t="shared" si="8"/>
        <v/>
      </c>
      <c r="G43" s="105" t="str">
        <f t="shared" si="8"/>
        <v/>
      </c>
      <c r="H43" s="105" t="str">
        <f t="shared" si="8"/>
        <v/>
      </c>
      <c r="I43" s="105" t="str">
        <f t="shared" si="8"/>
        <v/>
      </c>
      <c r="J43" s="105" t="str">
        <f t="shared" si="8"/>
        <v/>
      </c>
      <c r="K43" s="106" t="str">
        <f t="shared" si="8"/>
        <v/>
      </c>
      <c r="L43" s="104" t="str">
        <f t="shared" si="8"/>
        <v/>
      </c>
      <c r="M43" s="105" t="str">
        <f t="shared" si="8"/>
        <v/>
      </c>
      <c r="N43" s="105" t="str">
        <f t="shared" si="8"/>
        <v/>
      </c>
      <c r="O43" s="105" t="str">
        <f t="shared" si="8"/>
        <v/>
      </c>
      <c r="P43" s="105" t="str">
        <f t="shared" si="8"/>
        <v/>
      </c>
      <c r="Q43" s="105" t="str">
        <f t="shared" si="8"/>
        <v/>
      </c>
      <c r="R43" s="106" t="str">
        <f t="shared" si="8"/>
        <v/>
      </c>
      <c r="S43" s="104" t="str">
        <f t="shared" si="8"/>
        <v/>
      </c>
      <c r="T43" s="105" t="str">
        <f t="shared" si="8"/>
        <v/>
      </c>
      <c r="U43" s="105" t="str">
        <f t="shared" si="8"/>
        <v/>
      </c>
      <c r="V43" s="105" t="str">
        <f t="shared" si="8"/>
        <v/>
      </c>
      <c r="W43" s="105" t="str">
        <f t="shared" si="8"/>
        <v/>
      </c>
      <c r="X43" s="105" t="str">
        <f t="shared" si="8"/>
        <v/>
      </c>
      <c r="Y43" s="106" t="str">
        <f t="shared" si="8"/>
        <v/>
      </c>
      <c r="Z43" s="104" t="str">
        <f t="shared" si="8"/>
        <v/>
      </c>
      <c r="AA43" s="105" t="str">
        <f t="shared" si="8"/>
        <v/>
      </c>
      <c r="AB43" s="105" t="str">
        <f t="shared" si="8"/>
        <v/>
      </c>
      <c r="AC43" s="105" t="str">
        <f t="shared" si="8"/>
        <v/>
      </c>
      <c r="AD43" s="105" t="str">
        <f t="shared" si="8"/>
        <v/>
      </c>
      <c r="AE43" s="105" t="str">
        <f t="shared" si="8"/>
        <v/>
      </c>
      <c r="AF43" s="106" t="str">
        <f t="shared" si="8"/>
        <v/>
      </c>
      <c r="AG43" s="104" t="str">
        <f t="shared" si="8"/>
        <v/>
      </c>
      <c r="AH43" s="105" t="str">
        <f t="shared" si="8"/>
        <v/>
      </c>
      <c r="AI43" s="105" t="str">
        <f t="shared" si="8"/>
        <v/>
      </c>
      <c r="AJ43" s="258"/>
      <c r="AK43" s="428"/>
      <c r="AL43" s="288"/>
    </row>
    <row r="44" spans="2:40" ht="15.75" customHeight="1" x14ac:dyDescent="0.15">
      <c r="B44" s="228"/>
      <c r="C44" s="431"/>
      <c r="D44" s="435"/>
      <c r="E44" s="158"/>
      <c r="F44" s="159"/>
      <c r="G44" s="159"/>
      <c r="H44" s="159"/>
      <c r="I44" s="159"/>
      <c r="J44" s="159"/>
      <c r="K44" s="160"/>
      <c r="L44" s="158"/>
      <c r="M44" s="159"/>
      <c r="N44" s="159"/>
      <c r="O44" s="159"/>
      <c r="P44" s="159"/>
      <c r="Q44" s="159"/>
      <c r="R44" s="160"/>
      <c r="S44" s="158"/>
      <c r="T44" s="159"/>
      <c r="U44" s="159"/>
      <c r="V44" s="159"/>
      <c r="W44" s="159"/>
      <c r="X44" s="159"/>
      <c r="Y44" s="160"/>
      <c r="Z44" s="158"/>
      <c r="AA44" s="159"/>
      <c r="AB44" s="159"/>
      <c r="AC44" s="159"/>
      <c r="AD44" s="159"/>
      <c r="AE44" s="159"/>
      <c r="AF44" s="160"/>
      <c r="AG44" s="158"/>
      <c r="AH44" s="159"/>
      <c r="AI44" s="160"/>
      <c r="AJ44" s="257" t="str">
        <f>IF(D44="","",SUM(E45:AI45))</f>
        <v/>
      </c>
      <c r="AK44" s="427" t="str">
        <f>IF(D44="","",AJ109)</f>
        <v/>
      </c>
      <c r="AL44" s="287"/>
      <c r="AM44" s="60"/>
      <c r="AN44" s="60"/>
    </row>
    <row r="45" spans="2:40" ht="15.75" customHeight="1" x14ac:dyDescent="0.15">
      <c r="B45" s="228"/>
      <c r="C45" s="432"/>
      <c r="D45" s="436"/>
      <c r="E45" s="67" t="str">
        <f t="shared" ref="E45:AI45" si="9">IF(E44="","",IF(ISERROR(VLOOKUP(E44,$O$7:$AG$19,16,0)),"",VLOOKUP(E44,$O$7:$AG$19,16,0)))</f>
        <v/>
      </c>
      <c r="F45" s="105" t="str">
        <f t="shared" si="9"/>
        <v/>
      </c>
      <c r="G45" s="105" t="str">
        <f t="shared" si="9"/>
        <v/>
      </c>
      <c r="H45" s="105" t="str">
        <f t="shared" si="9"/>
        <v/>
      </c>
      <c r="I45" s="105" t="str">
        <f t="shared" si="9"/>
        <v/>
      </c>
      <c r="J45" s="105" t="str">
        <f t="shared" si="9"/>
        <v/>
      </c>
      <c r="K45" s="106" t="str">
        <f t="shared" si="9"/>
        <v/>
      </c>
      <c r="L45" s="104" t="str">
        <f t="shared" si="9"/>
        <v/>
      </c>
      <c r="M45" s="105" t="str">
        <f t="shared" si="9"/>
        <v/>
      </c>
      <c r="N45" s="105" t="str">
        <f t="shared" si="9"/>
        <v/>
      </c>
      <c r="O45" s="105" t="str">
        <f t="shared" si="9"/>
        <v/>
      </c>
      <c r="P45" s="105" t="str">
        <f t="shared" si="9"/>
        <v/>
      </c>
      <c r="Q45" s="105" t="str">
        <f t="shared" si="9"/>
        <v/>
      </c>
      <c r="R45" s="106" t="str">
        <f t="shared" si="9"/>
        <v/>
      </c>
      <c r="S45" s="104" t="str">
        <f t="shared" si="9"/>
        <v/>
      </c>
      <c r="T45" s="105" t="str">
        <f t="shared" si="9"/>
        <v/>
      </c>
      <c r="U45" s="105" t="str">
        <f t="shared" si="9"/>
        <v/>
      </c>
      <c r="V45" s="105" t="str">
        <f t="shared" si="9"/>
        <v/>
      </c>
      <c r="W45" s="105" t="str">
        <f t="shared" si="9"/>
        <v/>
      </c>
      <c r="X45" s="105" t="str">
        <f t="shared" si="9"/>
        <v/>
      </c>
      <c r="Y45" s="106" t="str">
        <f t="shared" si="9"/>
        <v/>
      </c>
      <c r="Z45" s="104" t="str">
        <f t="shared" si="9"/>
        <v/>
      </c>
      <c r="AA45" s="105" t="str">
        <f t="shared" si="9"/>
        <v/>
      </c>
      <c r="AB45" s="105" t="str">
        <f t="shared" si="9"/>
        <v/>
      </c>
      <c r="AC45" s="105" t="str">
        <f t="shared" si="9"/>
        <v/>
      </c>
      <c r="AD45" s="105" t="str">
        <f t="shared" si="9"/>
        <v/>
      </c>
      <c r="AE45" s="105" t="str">
        <f t="shared" si="9"/>
        <v/>
      </c>
      <c r="AF45" s="106" t="str">
        <f t="shared" si="9"/>
        <v/>
      </c>
      <c r="AG45" s="104" t="str">
        <f t="shared" si="9"/>
        <v/>
      </c>
      <c r="AH45" s="105" t="str">
        <f t="shared" si="9"/>
        <v/>
      </c>
      <c r="AI45" s="105" t="str">
        <f t="shared" si="9"/>
        <v/>
      </c>
      <c r="AJ45" s="258"/>
      <c r="AK45" s="428"/>
      <c r="AL45" s="288"/>
      <c r="AM45" s="60"/>
      <c r="AN45" s="60"/>
    </row>
    <row r="46" spans="2:40" ht="15.75" customHeight="1" x14ac:dyDescent="0.15">
      <c r="B46" s="228"/>
      <c r="C46" s="431"/>
      <c r="D46" s="425"/>
      <c r="E46" s="158"/>
      <c r="F46" s="159"/>
      <c r="G46" s="159"/>
      <c r="H46" s="159"/>
      <c r="I46" s="159"/>
      <c r="J46" s="159"/>
      <c r="K46" s="160"/>
      <c r="L46" s="158"/>
      <c r="M46" s="159"/>
      <c r="N46" s="159"/>
      <c r="O46" s="159"/>
      <c r="P46" s="159"/>
      <c r="Q46" s="159"/>
      <c r="R46" s="160"/>
      <c r="S46" s="158"/>
      <c r="T46" s="159"/>
      <c r="U46" s="159"/>
      <c r="V46" s="159"/>
      <c r="W46" s="159"/>
      <c r="X46" s="159"/>
      <c r="Y46" s="160"/>
      <c r="Z46" s="158"/>
      <c r="AA46" s="159"/>
      <c r="AB46" s="159"/>
      <c r="AC46" s="159"/>
      <c r="AD46" s="159"/>
      <c r="AE46" s="159"/>
      <c r="AF46" s="160"/>
      <c r="AG46" s="158"/>
      <c r="AH46" s="159"/>
      <c r="AI46" s="160"/>
      <c r="AJ46" s="257" t="str">
        <f>IF(D46="","",SUM(E47:AI47))</f>
        <v/>
      </c>
      <c r="AK46" s="427" t="str">
        <f>IF(D46="","",AJ110)</f>
        <v/>
      </c>
      <c r="AL46" s="289"/>
      <c r="AM46" s="62"/>
      <c r="AN46" s="60"/>
    </row>
    <row r="47" spans="2:40" ht="15.75" customHeight="1" x14ac:dyDescent="0.15">
      <c r="B47" s="228"/>
      <c r="C47" s="432"/>
      <c r="D47" s="426"/>
      <c r="E47" s="116" t="str">
        <f t="shared" ref="E47:AI47" si="10">IF(E46="","",IF(ISERROR(VLOOKUP(E46,$O$7:$AG$19,16,0)),"",VLOOKUP(E46,$O$7:$AG$19,16,0)))</f>
        <v/>
      </c>
      <c r="F47" s="117" t="str">
        <f t="shared" si="10"/>
        <v/>
      </c>
      <c r="G47" s="117" t="str">
        <f t="shared" si="10"/>
        <v/>
      </c>
      <c r="H47" s="117" t="str">
        <f t="shared" si="10"/>
        <v/>
      </c>
      <c r="I47" s="117" t="str">
        <f t="shared" si="10"/>
        <v/>
      </c>
      <c r="J47" s="117" t="str">
        <f t="shared" si="10"/>
        <v/>
      </c>
      <c r="K47" s="118" t="str">
        <f t="shared" si="10"/>
        <v/>
      </c>
      <c r="L47" s="116" t="str">
        <f t="shared" si="10"/>
        <v/>
      </c>
      <c r="M47" s="117" t="str">
        <f t="shared" si="10"/>
        <v/>
      </c>
      <c r="N47" s="117" t="str">
        <f t="shared" si="10"/>
        <v/>
      </c>
      <c r="O47" s="117" t="str">
        <f t="shared" si="10"/>
        <v/>
      </c>
      <c r="P47" s="117" t="str">
        <f t="shared" si="10"/>
        <v/>
      </c>
      <c r="Q47" s="117" t="str">
        <f t="shared" si="10"/>
        <v/>
      </c>
      <c r="R47" s="118" t="str">
        <f t="shared" si="10"/>
        <v/>
      </c>
      <c r="S47" s="116" t="str">
        <f t="shared" si="10"/>
        <v/>
      </c>
      <c r="T47" s="117" t="str">
        <f t="shared" si="10"/>
        <v/>
      </c>
      <c r="U47" s="117" t="str">
        <f t="shared" si="10"/>
        <v/>
      </c>
      <c r="V47" s="117" t="str">
        <f t="shared" si="10"/>
        <v/>
      </c>
      <c r="W47" s="117" t="str">
        <f t="shared" si="10"/>
        <v/>
      </c>
      <c r="X47" s="117" t="str">
        <f t="shared" si="10"/>
        <v/>
      </c>
      <c r="Y47" s="118" t="str">
        <f t="shared" si="10"/>
        <v/>
      </c>
      <c r="Z47" s="116" t="str">
        <f t="shared" si="10"/>
        <v/>
      </c>
      <c r="AA47" s="117" t="str">
        <f t="shared" si="10"/>
        <v/>
      </c>
      <c r="AB47" s="117" t="str">
        <f t="shared" si="10"/>
        <v/>
      </c>
      <c r="AC47" s="117" t="str">
        <f t="shared" si="10"/>
        <v/>
      </c>
      <c r="AD47" s="117" t="str">
        <f t="shared" si="10"/>
        <v/>
      </c>
      <c r="AE47" s="117" t="str">
        <f t="shared" si="10"/>
        <v/>
      </c>
      <c r="AF47" s="118" t="str">
        <f t="shared" si="10"/>
        <v/>
      </c>
      <c r="AG47" s="116" t="str">
        <f t="shared" si="10"/>
        <v/>
      </c>
      <c r="AH47" s="117" t="str">
        <f t="shared" si="10"/>
        <v/>
      </c>
      <c r="AI47" s="119" t="str">
        <f t="shared" si="10"/>
        <v/>
      </c>
      <c r="AJ47" s="258"/>
      <c r="AK47" s="428"/>
      <c r="AL47" s="212"/>
      <c r="AM47" s="60"/>
      <c r="AN47" s="60"/>
    </row>
    <row r="48" spans="2:40" ht="15.75" customHeight="1" x14ac:dyDescent="0.15">
      <c r="B48" s="228"/>
      <c r="C48" s="431"/>
      <c r="D48" s="425"/>
      <c r="E48" s="158"/>
      <c r="F48" s="159"/>
      <c r="G48" s="159"/>
      <c r="H48" s="159"/>
      <c r="I48" s="159"/>
      <c r="J48" s="159"/>
      <c r="K48" s="160"/>
      <c r="L48" s="158"/>
      <c r="M48" s="159"/>
      <c r="N48" s="159"/>
      <c r="O48" s="159"/>
      <c r="P48" s="159"/>
      <c r="Q48" s="159"/>
      <c r="R48" s="160"/>
      <c r="S48" s="158"/>
      <c r="T48" s="159"/>
      <c r="U48" s="159"/>
      <c r="V48" s="159"/>
      <c r="W48" s="159"/>
      <c r="X48" s="159"/>
      <c r="Y48" s="160"/>
      <c r="Z48" s="158"/>
      <c r="AA48" s="159"/>
      <c r="AB48" s="159"/>
      <c r="AC48" s="159"/>
      <c r="AD48" s="159"/>
      <c r="AE48" s="159"/>
      <c r="AF48" s="160"/>
      <c r="AG48" s="158"/>
      <c r="AH48" s="159"/>
      <c r="AI48" s="160"/>
      <c r="AJ48" s="257" t="str">
        <f>IF(D48="","",SUM(E49:AI49))</f>
        <v/>
      </c>
      <c r="AK48" s="427" t="str">
        <f>IF(D48="","",AJ111)</f>
        <v/>
      </c>
      <c r="AL48" s="289"/>
      <c r="AM48" s="62"/>
      <c r="AN48" s="62"/>
    </row>
    <row r="49" spans="2:40" ht="15.75" customHeight="1" x14ac:dyDescent="0.15">
      <c r="B49" s="228"/>
      <c r="C49" s="432"/>
      <c r="D49" s="426"/>
      <c r="E49" s="116" t="str">
        <f t="shared" ref="E49:AI49" si="11">IF(E48="","",IF(ISERROR(VLOOKUP(E48,$O$7:$AG$19,16,0)),"",VLOOKUP(E48,$O$7:$AG$19,16,0)))</f>
        <v/>
      </c>
      <c r="F49" s="117" t="str">
        <f t="shared" si="11"/>
        <v/>
      </c>
      <c r="G49" s="117" t="str">
        <f t="shared" si="11"/>
        <v/>
      </c>
      <c r="H49" s="117" t="str">
        <f t="shared" si="11"/>
        <v/>
      </c>
      <c r="I49" s="117" t="str">
        <f t="shared" si="11"/>
        <v/>
      </c>
      <c r="J49" s="117" t="str">
        <f t="shared" si="11"/>
        <v/>
      </c>
      <c r="K49" s="118" t="str">
        <f t="shared" si="11"/>
        <v/>
      </c>
      <c r="L49" s="116" t="str">
        <f t="shared" si="11"/>
        <v/>
      </c>
      <c r="M49" s="117" t="str">
        <f t="shared" si="11"/>
        <v/>
      </c>
      <c r="N49" s="117" t="str">
        <f t="shared" si="11"/>
        <v/>
      </c>
      <c r="O49" s="117" t="str">
        <f t="shared" si="11"/>
        <v/>
      </c>
      <c r="P49" s="117" t="str">
        <f t="shared" si="11"/>
        <v/>
      </c>
      <c r="Q49" s="117" t="str">
        <f t="shared" si="11"/>
        <v/>
      </c>
      <c r="R49" s="118" t="str">
        <f t="shared" si="11"/>
        <v/>
      </c>
      <c r="S49" s="116" t="str">
        <f t="shared" si="11"/>
        <v/>
      </c>
      <c r="T49" s="117" t="str">
        <f t="shared" si="11"/>
        <v/>
      </c>
      <c r="U49" s="117" t="str">
        <f t="shared" si="11"/>
        <v/>
      </c>
      <c r="V49" s="117" t="str">
        <f t="shared" si="11"/>
        <v/>
      </c>
      <c r="W49" s="117" t="str">
        <f t="shared" si="11"/>
        <v/>
      </c>
      <c r="X49" s="117" t="str">
        <f t="shared" si="11"/>
        <v/>
      </c>
      <c r="Y49" s="118" t="str">
        <f t="shared" si="11"/>
        <v/>
      </c>
      <c r="Z49" s="116" t="str">
        <f t="shared" si="11"/>
        <v/>
      </c>
      <c r="AA49" s="117" t="str">
        <f t="shared" si="11"/>
        <v/>
      </c>
      <c r="AB49" s="117" t="str">
        <f t="shared" si="11"/>
        <v/>
      </c>
      <c r="AC49" s="117" t="str">
        <f t="shared" si="11"/>
        <v/>
      </c>
      <c r="AD49" s="117" t="str">
        <f t="shared" si="11"/>
        <v/>
      </c>
      <c r="AE49" s="117" t="str">
        <f t="shared" si="11"/>
        <v/>
      </c>
      <c r="AF49" s="118" t="str">
        <f t="shared" si="11"/>
        <v/>
      </c>
      <c r="AG49" s="116" t="str">
        <f t="shared" si="11"/>
        <v/>
      </c>
      <c r="AH49" s="117" t="str">
        <f t="shared" si="11"/>
        <v/>
      </c>
      <c r="AI49" s="119" t="str">
        <f t="shared" si="11"/>
        <v/>
      </c>
      <c r="AJ49" s="258"/>
      <c r="AK49" s="428"/>
      <c r="AL49" s="212"/>
      <c r="AM49" s="60"/>
      <c r="AN49" s="60"/>
    </row>
    <row r="50" spans="2:40" ht="15.75" customHeight="1" x14ac:dyDescent="0.15">
      <c r="B50" s="228"/>
      <c r="C50" s="431"/>
      <c r="D50" s="425"/>
      <c r="E50" s="158"/>
      <c r="F50" s="159"/>
      <c r="G50" s="159"/>
      <c r="H50" s="159"/>
      <c r="I50" s="159"/>
      <c r="J50" s="159"/>
      <c r="K50" s="160"/>
      <c r="L50" s="158"/>
      <c r="M50" s="159"/>
      <c r="N50" s="159"/>
      <c r="O50" s="159"/>
      <c r="P50" s="159"/>
      <c r="Q50" s="159"/>
      <c r="R50" s="160"/>
      <c r="S50" s="158"/>
      <c r="T50" s="159"/>
      <c r="U50" s="159"/>
      <c r="V50" s="159"/>
      <c r="W50" s="159"/>
      <c r="X50" s="159"/>
      <c r="Y50" s="160"/>
      <c r="Z50" s="158"/>
      <c r="AA50" s="159"/>
      <c r="AB50" s="159"/>
      <c r="AC50" s="159"/>
      <c r="AD50" s="159"/>
      <c r="AE50" s="159"/>
      <c r="AF50" s="160"/>
      <c r="AG50" s="158"/>
      <c r="AH50" s="159"/>
      <c r="AI50" s="160"/>
      <c r="AJ50" s="257" t="str">
        <f>IF(D50="","",SUM(E51:AI51))</f>
        <v/>
      </c>
      <c r="AK50" s="427" t="str">
        <f>IF(D50="","",AJ112)</f>
        <v/>
      </c>
      <c r="AL50" s="211"/>
      <c r="AM50" s="62"/>
      <c r="AN50" s="60"/>
    </row>
    <row r="51" spans="2:40" ht="15.75" customHeight="1" x14ac:dyDescent="0.15">
      <c r="B51" s="228"/>
      <c r="C51" s="432"/>
      <c r="D51" s="426"/>
      <c r="E51" s="116" t="str">
        <f t="shared" ref="E51:AI51" si="12">IF(E50="","",IF(ISERROR(VLOOKUP(E50,$O$7:$AG$19,16,0)),"",VLOOKUP(E50,$O$7:$AG$19,16,0)))</f>
        <v/>
      </c>
      <c r="F51" s="117" t="str">
        <f t="shared" si="12"/>
        <v/>
      </c>
      <c r="G51" s="117" t="str">
        <f t="shared" si="12"/>
        <v/>
      </c>
      <c r="H51" s="117" t="str">
        <f t="shared" si="12"/>
        <v/>
      </c>
      <c r="I51" s="117" t="str">
        <f t="shared" si="12"/>
        <v/>
      </c>
      <c r="J51" s="117" t="str">
        <f t="shared" si="12"/>
        <v/>
      </c>
      <c r="K51" s="118" t="str">
        <f t="shared" si="12"/>
        <v/>
      </c>
      <c r="L51" s="116" t="str">
        <f t="shared" si="12"/>
        <v/>
      </c>
      <c r="M51" s="117" t="str">
        <f t="shared" si="12"/>
        <v/>
      </c>
      <c r="N51" s="117" t="str">
        <f t="shared" si="12"/>
        <v/>
      </c>
      <c r="O51" s="117" t="str">
        <f t="shared" si="12"/>
        <v/>
      </c>
      <c r="P51" s="117" t="str">
        <f t="shared" si="12"/>
        <v/>
      </c>
      <c r="Q51" s="117" t="str">
        <f t="shared" si="12"/>
        <v/>
      </c>
      <c r="R51" s="118" t="str">
        <f t="shared" si="12"/>
        <v/>
      </c>
      <c r="S51" s="116" t="str">
        <f t="shared" si="12"/>
        <v/>
      </c>
      <c r="T51" s="117" t="str">
        <f t="shared" si="12"/>
        <v/>
      </c>
      <c r="U51" s="117" t="str">
        <f t="shared" si="12"/>
        <v/>
      </c>
      <c r="V51" s="117" t="str">
        <f t="shared" si="12"/>
        <v/>
      </c>
      <c r="W51" s="117" t="str">
        <f t="shared" si="12"/>
        <v/>
      </c>
      <c r="X51" s="117" t="str">
        <f t="shared" si="12"/>
        <v/>
      </c>
      <c r="Y51" s="118" t="str">
        <f t="shared" si="12"/>
        <v/>
      </c>
      <c r="Z51" s="116" t="str">
        <f t="shared" si="12"/>
        <v/>
      </c>
      <c r="AA51" s="117" t="str">
        <f t="shared" si="12"/>
        <v/>
      </c>
      <c r="AB51" s="117" t="str">
        <f t="shared" si="12"/>
        <v/>
      </c>
      <c r="AC51" s="117" t="str">
        <f t="shared" si="12"/>
        <v/>
      </c>
      <c r="AD51" s="117" t="str">
        <f t="shared" si="12"/>
        <v/>
      </c>
      <c r="AE51" s="117" t="str">
        <f t="shared" si="12"/>
        <v/>
      </c>
      <c r="AF51" s="118" t="str">
        <f t="shared" si="12"/>
        <v/>
      </c>
      <c r="AG51" s="116" t="str">
        <f t="shared" si="12"/>
        <v/>
      </c>
      <c r="AH51" s="117" t="str">
        <f t="shared" si="12"/>
        <v/>
      </c>
      <c r="AI51" s="119" t="str">
        <f t="shared" si="12"/>
        <v/>
      </c>
      <c r="AJ51" s="258"/>
      <c r="AK51" s="428"/>
      <c r="AL51" s="212"/>
      <c r="AM51" s="60"/>
      <c r="AN51" s="60"/>
    </row>
    <row r="52" spans="2:40" ht="15.75" customHeight="1" x14ac:dyDescent="0.15">
      <c r="B52" s="228"/>
      <c r="C52" s="431"/>
      <c r="D52" s="425"/>
      <c r="E52" s="158"/>
      <c r="F52" s="159"/>
      <c r="G52" s="159"/>
      <c r="H52" s="159"/>
      <c r="I52" s="159"/>
      <c r="J52" s="159"/>
      <c r="K52" s="160"/>
      <c r="L52" s="158"/>
      <c r="M52" s="159"/>
      <c r="N52" s="159"/>
      <c r="O52" s="159"/>
      <c r="P52" s="159"/>
      <c r="Q52" s="159"/>
      <c r="R52" s="160"/>
      <c r="S52" s="158"/>
      <c r="T52" s="159"/>
      <c r="U52" s="159"/>
      <c r="V52" s="159"/>
      <c r="W52" s="159"/>
      <c r="X52" s="159"/>
      <c r="Y52" s="160"/>
      <c r="Z52" s="158"/>
      <c r="AA52" s="159"/>
      <c r="AB52" s="159"/>
      <c r="AC52" s="159"/>
      <c r="AD52" s="159"/>
      <c r="AE52" s="159"/>
      <c r="AF52" s="160"/>
      <c r="AG52" s="158"/>
      <c r="AH52" s="159"/>
      <c r="AI52" s="160"/>
      <c r="AJ52" s="257" t="str">
        <f>IF(D52="","",SUM(E53:AI53))</f>
        <v/>
      </c>
      <c r="AK52" s="427" t="str">
        <f>IF(D52="","",AJ113)</f>
        <v/>
      </c>
      <c r="AL52" s="211"/>
      <c r="AM52" s="60"/>
      <c r="AN52" s="60"/>
    </row>
    <row r="53" spans="2:40" ht="15.75" customHeight="1" x14ac:dyDescent="0.15">
      <c r="B53" s="228"/>
      <c r="C53" s="432"/>
      <c r="D53" s="426"/>
      <c r="E53" s="116" t="str">
        <f t="shared" ref="E53:AI53" si="13">IF(E52="","",IF(ISERROR(VLOOKUP(E52,$O$7:$AG$19,16,0)),"",VLOOKUP(E52,$O$7:$AG$19,16,0)))</f>
        <v/>
      </c>
      <c r="F53" s="117" t="str">
        <f t="shared" si="13"/>
        <v/>
      </c>
      <c r="G53" s="117" t="str">
        <f t="shared" si="13"/>
        <v/>
      </c>
      <c r="H53" s="117" t="str">
        <f t="shared" si="13"/>
        <v/>
      </c>
      <c r="I53" s="117" t="str">
        <f t="shared" si="13"/>
        <v/>
      </c>
      <c r="J53" s="117" t="str">
        <f t="shared" si="13"/>
        <v/>
      </c>
      <c r="K53" s="118" t="str">
        <f t="shared" si="13"/>
        <v/>
      </c>
      <c r="L53" s="116" t="str">
        <f t="shared" si="13"/>
        <v/>
      </c>
      <c r="M53" s="117" t="str">
        <f t="shared" si="13"/>
        <v/>
      </c>
      <c r="N53" s="117" t="str">
        <f t="shared" si="13"/>
        <v/>
      </c>
      <c r="O53" s="117" t="str">
        <f t="shared" si="13"/>
        <v/>
      </c>
      <c r="P53" s="117" t="str">
        <f t="shared" si="13"/>
        <v/>
      </c>
      <c r="Q53" s="117" t="str">
        <f t="shared" si="13"/>
        <v/>
      </c>
      <c r="R53" s="118" t="str">
        <f t="shared" si="13"/>
        <v/>
      </c>
      <c r="S53" s="116" t="str">
        <f t="shared" si="13"/>
        <v/>
      </c>
      <c r="T53" s="117" t="str">
        <f t="shared" si="13"/>
        <v/>
      </c>
      <c r="U53" s="117" t="str">
        <f t="shared" si="13"/>
        <v/>
      </c>
      <c r="V53" s="117" t="str">
        <f t="shared" si="13"/>
        <v/>
      </c>
      <c r="W53" s="117" t="str">
        <f t="shared" si="13"/>
        <v/>
      </c>
      <c r="X53" s="117" t="str">
        <f t="shared" si="13"/>
        <v/>
      </c>
      <c r="Y53" s="118" t="str">
        <f t="shared" si="13"/>
        <v/>
      </c>
      <c r="Z53" s="116" t="str">
        <f t="shared" si="13"/>
        <v/>
      </c>
      <c r="AA53" s="117" t="str">
        <f t="shared" si="13"/>
        <v/>
      </c>
      <c r="AB53" s="117" t="str">
        <f t="shared" si="13"/>
        <v/>
      </c>
      <c r="AC53" s="117" t="str">
        <f t="shared" si="13"/>
        <v/>
      </c>
      <c r="AD53" s="117" t="str">
        <f t="shared" si="13"/>
        <v/>
      </c>
      <c r="AE53" s="117" t="str">
        <f t="shared" si="13"/>
        <v/>
      </c>
      <c r="AF53" s="118" t="str">
        <f t="shared" si="13"/>
        <v/>
      </c>
      <c r="AG53" s="116" t="str">
        <f t="shared" si="13"/>
        <v/>
      </c>
      <c r="AH53" s="117" t="str">
        <f t="shared" si="13"/>
        <v/>
      </c>
      <c r="AI53" s="119" t="str">
        <f t="shared" si="13"/>
        <v/>
      </c>
      <c r="AJ53" s="258"/>
      <c r="AK53" s="428"/>
      <c r="AL53" s="212"/>
      <c r="AM53" s="60"/>
      <c r="AN53" s="60"/>
    </row>
    <row r="54" spans="2:40" ht="15.75" customHeight="1" x14ac:dyDescent="0.15">
      <c r="B54" s="228"/>
      <c r="C54" s="431"/>
      <c r="D54" s="425"/>
      <c r="E54" s="158"/>
      <c r="F54" s="159"/>
      <c r="G54" s="159"/>
      <c r="H54" s="159"/>
      <c r="I54" s="159"/>
      <c r="J54" s="159"/>
      <c r="K54" s="160"/>
      <c r="L54" s="158"/>
      <c r="M54" s="159"/>
      <c r="N54" s="159"/>
      <c r="O54" s="159"/>
      <c r="P54" s="159"/>
      <c r="Q54" s="159"/>
      <c r="R54" s="160"/>
      <c r="S54" s="158"/>
      <c r="T54" s="159"/>
      <c r="U54" s="159"/>
      <c r="V54" s="159"/>
      <c r="W54" s="159"/>
      <c r="X54" s="159"/>
      <c r="Y54" s="160"/>
      <c r="Z54" s="158"/>
      <c r="AA54" s="159"/>
      <c r="AB54" s="159"/>
      <c r="AC54" s="159"/>
      <c r="AD54" s="159"/>
      <c r="AE54" s="159"/>
      <c r="AF54" s="160"/>
      <c r="AG54" s="158"/>
      <c r="AH54" s="159"/>
      <c r="AI54" s="160"/>
      <c r="AJ54" s="257" t="str">
        <f>IF(D54="","",SUM(E55:AI55))</f>
        <v/>
      </c>
      <c r="AK54" s="427" t="str">
        <f>IF(D54="","",AJ114)</f>
        <v/>
      </c>
      <c r="AL54" s="211"/>
      <c r="AM54" s="60"/>
      <c r="AN54" s="60"/>
    </row>
    <row r="55" spans="2:40" ht="15.75" customHeight="1" x14ac:dyDescent="0.15">
      <c r="B55" s="228"/>
      <c r="C55" s="432"/>
      <c r="D55" s="426"/>
      <c r="E55" s="116" t="str">
        <f t="shared" ref="E55:AI55" si="14">IF(E54="","",IF(ISERROR(VLOOKUP(E54,$O$7:$AG$19,16,0)),"",VLOOKUP(E54,$O$7:$AG$19,16,0)))</f>
        <v/>
      </c>
      <c r="F55" s="117" t="str">
        <f t="shared" si="14"/>
        <v/>
      </c>
      <c r="G55" s="117" t="str">
        <f t="shared" si="14"/>
        <v/>
      </c>
      <c r="H55" s="117" t="str">
        <f t="shared" si="14"/>
        <v/>
      </c>
      <c r="I55" s="117" t="str">
        <f t="shared" si="14"/>
        <v/>
      </c>
      <c r="J55" s="117" t="str">
        <f t="shared" si="14"/>
        <v/>
      </c>
      <c r="K55" s="118" t="str">
        <f t="shared" si="14"/>
        <v/>
      </c>
      <c r="L55" s="116" t="str">
        <f t="shared" si="14"/>
        <v/>
      </c>
      <c r="M55" s="117" t="str">
        <f t="shared" si="14"/>
        <v/>
      </c>
      <c r="N55" s="117" t="str">
        <f t="shared" si="14"/>
        <v/>
      </c>
      <c r="O55" s="117" t="str">
        <f t="shared" si="14"/>
        <v/>
      </c>
      <c r="P55" s="117" t="str">
        <f t="shared" si="14"/>
        <v/>
      </c>
      <c r="Q55" s="117" t="str">
        <f t="shared" si="14"/>
        <v/>
      </c>
      <c r="R55" s="118" t="str">
        <f t="shared" si="14"/>
        <v/>
      </c>
      <c r="S55" s="116" t="str">
        <f t="shared" si="14"/>
        <v/>
      </c>
      <c r="T55" s="117" t="str">
        <f t="shared" si="14"/>
        <v/>
      </c>
      <c r="U55" s="117" t="str">
        <f t="shared" si="14"/>
        <v/>
      </c>
      <c r="V55" s="117" t="str">
        <f t="shared" si="14"/>
        <v/>
      </c>
      <c r="W55" s="117" t="str">
        <f t="shared" si="14"/>
        <v/>
      </c>
      <c r="X55" s="117" t="str">
        <f t="shared" si="14"/>
        <v/>
      </c>
      <c r="Y55" s="118" t="str">
        <f t="shared" si="14"/>
        <v/>
      </c>
      <c r="Z55" s="116" t="str">
        <f t="shared" si="14"/>
        <v/>
      </c>
      <c r="AA55" s="117" t="str">
        <f t="shared" si="14"/>
        <v/>
      </c>
      <c r="AB55" s="117" t="str">
        <f t="shared" si="14"/>
        <v/>
      </c>
      <c r="AC55" s="117" t="str">
        <f t="shared" si="14"/>
        <v/>
      </c>
      <c r="AD55" s="117" t="str">
        <f t="shared" si="14"/>
        <v/>
      </c>
      <c r="AE55" s="117" t="str">
        <f t="shared" si="14"/>
        <v/>
      </c>
      <c r="AF55" s="118" t="str">
        <f t="shared" si="14"/>
        <v/>
      </c>
      <c r="AG55" s="116" t="str">
        <f t="shared" si="14"/>
        <v/>
      </c>
      <c r="AH55" s="117" t="str">
        <f t="shared" si="14"/>
        <v/>
      </c>
      <c r="AI55" s="119" t="str">
        <f t="shared" si="14"/>
        <v/>
      </c>
      <c r="AJ55" s="258"/>
      <c r="AK55" s="428"/>
      <c r="AL55" s="217"/>
      <c r="AM55" s="60"/>
      <c r="AN55" s="60"/>
    </row>
    <row r="56" spans="2:40" ht="15.75" customHeight="1" x14ac:dyDescent="0.15">
      <c r="B56" s="228"/>
      <c r="C56" s="224"/>
      <c r="D56" s="425"/>
      <c r="E56" s="158"/>
      <c r="F56" s="159"/>
      <c r="G56" s="159"/>
      <c r="H56" s="159"/>
      <c r="I56" s="159"/>
      <c r="J56" s="159"/>
      <c r="K56" s="160"/>
      <c r="L56" s="158"/>
      <c r="M56" s="159"/>
      <c r="N56" s="159"/>
      <c r="O56" s="159"/>
      <c r="P56" s="159"/>
      <c r="Q56" s="159"/>
      <c r="R56" s="160"/>
      <c r="S56" s="158"/>
      <c r="T56" s="159"/>
      <c r="U56" s="159"/>
      <c r="V56" s="159"/>
      <c r="W56" s="159"/>
      <c r="X56" s="159"/>
      <c r="Y56" s="160"/>
      <c r="Z56" s="158"/>
      <c r="AA56" s="159"/>
      <c r="AB56" s="159"/>
      <c r="AC56" s="159"/>
      <c r="AD56" s="159"/>
      <c r="AE56" s="159"/>
      <c r="AF56" s="160"/>
      <c r="AG56" s="158"/>
      <c r="AH56" s="159"/>
      <c r="AI56" s="160"/>
      <c r="AJ56" s="257" t="str">
        <f>IF(D56="","",SUM(E57:AI57))</f>
        <v/>
      </c>
      <c r="AK56" s="427" t="str">
        <f>IF(D56="","",AJ115)</f>
        <v/>
      </c>
      <c r="AL56" s="215"/>
      <c r="AM56" s="60"/>
      <c r="AN56" s="60"/>
    </row>
    <row r="57" spans="2:40" ht="15.75" customHeight="1" x14ac:dyDescent="0.15">
      <c r="B57" s="228"/>
      <c r="C57" s="424"/>
      <c r="D57" s="426"/>
      <c r="E57" s="116" t="str">
        <f t="shared" ref="E57:AI57" si="15">IF(E56="","",IF(ISERROR(VLOOKUP(E56,$O$7:$AG$19,16,0)),"",VLOOKUP(E56,$O$7:$AG$19,16,0)))</f>
        <v/>
      </c>
      <c r="F57" s="117" t="str">
        <f t="shared" si="15"/>
        <v/>
      </c>
      <c r="G57" s="117" t="str">
        <f t="shared" si="15"/>
        <v/>
      </c>
      <c r="H57" s="117" t="str">
        <f t="shared" si="15"/>
        <v/>
      </c>
      <c r="I57" s="117" t="str">
        <f t="shared" si="15"/>
        <v/>
      </c>
      <c r="J57" s="117" t="str">
        <f t="shared" si="15"/>
        <v/>
      </c>
      <c r="K57" s="118" t="str">
        <f t="shared" si="15"/>
        <v/>
      </c>
      <c r="L57" s="116" t="str">
        <f t="shared" si="15"/>
        <v/>
      </c>
      <c r="M57" s="117" t="str">
        <f t="shared" si="15"/>
        <v/>
      </c>
      <c r="N57" s="117" t="str">
        <f t="shared" si="15"/>
        <v/>
      </c>
      <c r="O57" s="117" t="str">
        <f t="shared" si="15"/>
        <v/>
      </c>
      <c r="P57" s="117" t="str">
        <f t="shared" si="15"/>
        <v/>
      </c>
      <c r="Q57" s="117" t="str">
        <f t="shared" si="15"/>
        <v/>
      </c>
      <c r="R57" s="118" t="str">
        <f t="shared" si="15"/>
        <v/>
      </c>
      <c r="S57" s="116" t="str">
        <f t="shared" si="15"/>
        <v/>
      </c>
      <c r="T57" s="117" t="str">
        <f t="shared" si="15"/>
        <v/>
      </c>
      <c r="U57" s="117" t="str">
        <f t="shared" si="15"/>
        <v/>
      </c>
      <c r="V57" s="117" t="str">
        <f t="shared" si="15"/>
        <v/>
      </c>
      <c r="W57" s="117" t="str">
        <f t="shared" si="15"/>
        <v/>
      </c>
      <c r="X57" s="117" t="str">
        <f t="shared" si="15"/>
        <v/>
      </c>
      <c r="Y57" s="118" t="str">
        <f t="shared" si="15"/>
        <v/>
      </c>
      <c r="Z57" s="116" t="str">
        <f t="shared" si="15"/>
        <v/>
      </c>
      <c r="AA57" s="117" t="str">
        <f t="shared" si="15"/>
        <v/>
      </c>
      <c r="AB57" s="117" t="str">
        <f t="shared" si="15"/>
        <v/>
      </c>
      <c r="AC57" s="117" t="str">
        <f t="shared" si="15"/>
        <v/>
      </c>
      <c r="AD57" s="117" t="str">
        <f t="shared" si="15"/>
        <v/>
      </c>
      <c r="AE57" s="117" t="str">
        <f t="shared" si="15"/>
        <v/>
      </c>
      <c r="AF57" s="118" t="str">
        <f t="shared" si="15"/>
        <v/>
      </c>
      <c r="AG57" s="116" t="str">
        <f t="shared" si="15"/>
        <v/>
      </c>
      <c r="AH57" s="117" t="str">
        <f t="shared" si="15"/>
        <v/>
      </c>
      <c r="AI57" s="119" t="str">
        <f t="shared" si="15"/>
        <v/>
      </c>
      <c r="AJ57" s="258"/>
      <c r="AK57" s="428"/>
      <c r="AL57" s="216"/>
      <c r="AM57" s="60"/>
      <c r="AN57" s="60"/>
    </row>
    <row r="58" spans="2:40" ht="15.75" customHeight="1" x14ac:dyDescent="0.15">
      <c r="B58" s="228"/>
      <c r="C58" s="283"/>
      <c r="D58" s="285"/>
      <c r="E58" s="158"/>
      <c r="F58" s="159"/>
      <c r="G58" s="159"/>
      <c r="H58" s="159"/>
      <c r="I58" s="159"/>
      <c r="J58" s="159"/>
      <c r="K58" s="160"/>
      <c r="L58" s="158"/>
      <c r="M58" s="159"/>
      <c r="N58" s="159"/>
      <c r="O58" s="159"/>
      <c r="P58" s="159"/>
      <c r="Q58" s="159"/>
      <c r="R58" s="160"/>
      <c r="S58" s="158"/>
      <c r="T58" s="159"/>
      <c r="U58" s="159"/>
      <c r="V58" s="159"/>
      <c r="W58" s="159"/>
      <c r="X58" s="159"/>
      <c r="Y58" s="160"/>
      <c r="Z58" s="158"/>
      <c r="AA58" s="159"/>
      <c r="AB58" s="159"/>
      <c r="AC58" s="159"/>
      <c r="AD58" s="159"/>
      <c r="AE58" s="159"/>
      <c r="AF58" s="160"/>
      <c r="AG58" s="158"/>
      <c r="AH58" s="159"/>
      <c r="AI58" s="160"/>
      <c r="AJ58" s="433" t="str">
        <f>IF(D58="","",SUM(E59:AI59))</f>
        <v/>
      </c>
      <c r="AK58" s="427" t="str">
        <f>IF(D58="","",AJ116)</f>
        <v/>
      </c>
      <c r="AL58" s="207"/>
      <c r="AM58" s="60"/>
      <c r="AN58" s="60"/>
    </row>
    <row r="59" spans="2:40" ht="15.75" customHeight="1" thickBot="1" x14ac:dyDescent="0.2">
      <c r="B59" s="228"/>
      <c r="C59" s="284"/>
      <c r="D59" s="286"/>
      <c r="E59" s="100" t="str">
        <f t="shared" ref="E59:AI59" si="16">IF(E58="","",IF(ISERROR(VLOOKUP(E58,$O$7:$AG$19,16,0)),"",VLOOKUP(E58,$O$7:$AG$19,16,0)))</f>
        <v/>
      </c>
      <c r="F59" s="101" t="str">
        <f t="shared" si="16"/>
        <v/>
      </c>
      <c r="G59" s="101" t="str">
        <f t="shared" si="16"/>
        <v/>
      </c>
      <c r="H59" s="101" t="str">
        <f t="shared" si="16"/>
        <v/>
      </c>
      <c r="I59" s="101" t="str">
        <f t="shared" si="16"/>
        <v/>
      </c>
      <c r="J59" s="101" t="str">
        <f t="shared" si="16"/>
        <v/>
      </c>
      <c r="K59" s="102" t="str">
        <f t="shared" si="16"/>
        <v/>
      </c>
      <c r="L59" s="100" t="str">
        <f t="shared" si="16"/>
        <v/>
      </c>
      <c r="M59" s="101" t="str">
        <f t="shared" si="16"/>
        <v/>
      </c>
      <c r="N59" s="101" t="str">
        <f t="shared" si="16"/>
        <v/>
      </c>
      <c r="O59" s="101" t="str">
        <f t="shared" si="16"/>
        <v/>
      </c>
      <c r="P59" s="101" t="str">
        <f t="shared" si="16"/>
        <v/>
      </c>
      <c r="Q59" s="101" t="str">
        <f t="shared" si="16"/>
        <v/>
      </c>
      <c r="R59" s="102" t="str">
        <f t="shared" si="16"/>
        <v/>
      </c>
      <c r="S59" s="100" t="str">
        <f t="shared" si="16"/>
        <v/>
      </c>
      <c r="T59" s="101" t="str">
        <f t="shared" si="16"/>
        <v/>
      </c>
      <c r="U59" s="101" t="str">
        <f t="shared" si="16"/>
        <v/>
      </c>
      <c r="V59" s="101" t="str">
        <f t="shared" si="16"/>
        <v/>
      </c>
      <c r="W59" s="101" t="str">
        <f t="shared" si="16"/>
        <v/>
      </c>
      <c r="X59" s="101" t="str">
        <f t="shared" si="16"/>
        <v/>
      </c>
      <c r="Y59" s="102" t="str">
        <f t="shared" si="16"/>
        <v/>
      </c>
      <c r="Z59" s="100" t="str">
        <f t="shared" si="16"/>
        <v/>
      </c>
      <c r="AA59" s="101" t="str">
        <f t="shared" si="16"/>
        <v/>
      </c>
      <c r="AB59" s="101" t="str">
        <f t="shared" si="16"/>
        <v/>
      </c>
      <c r="AC59" s="101" t="str">
        <f t="shared" si="16"/>
        <v/>
      </c>
      <c r="AD59" s="101" t="str">
        <f t="shared" si="16"/>
        <v/>
      </c>
      <c r="AE59" s="101" t="str">
        <f t="shared" si="16"/>
        <v/>
      </c>
      <c r="AF59" s="103" t="str">
        <f t="shared" si="16"/>
        <v/>
      </c>
      <c r="AG59" s="100" t="str">
        <f t="shared" si="16"/>
        <v/>
      </c>
      <c r="AH59" s="101" t="str">
        <f t="shared" si="16"/>
        <v/>
      </c>
      <c r="AI59" s="102" t="str">
        <f t="shared" si="16"/>
        <v/>
      </c>
      <c r="AJ59" s="434"/>
      <c r="AK59" s="437"/>
      <c r="AL59" s="208"/>
      <c r="AM59" s="60"/>
      <c r="AN59" s="60"/>
    </row>
    <row r="60" spans="2:40" ht="12.75" customHeight="1" x14ac:dyDescent="0.15">
      <c r="B60" s="187" t="s">
        <v>64</v>
      </c>
      <c r="C60" s="188"/>
      <c r="D60" s="189"/>
      <c r="E60" s="205">
        <f>IF(E40="","",SUM(E43,E45,E47,E49,E51,E53,E55,E57,E59))</f>
        <v>0</v>
      </c>
      <c r="F60" s="199">
        <f t="shared" ref="F60:AI60" si="17">IF(F40="","",SUM(F43,F45,F47,F49,F51,F53,F55,F57,F59))</f>
        <v>0</v>
      </c>
      <c r="G60" s="199">
        <f t="shared" si="17"/>
        <v>0</v>
      </c>
      <c r="H60" s="199">
        <f t="shared" si="17"/>
        <v>0</v>
      </c>
      <c r="I60" s="199">
        <f t="shared" si="17"/>
        <v>0</v>
      </c>
      <c r="J60" s="199">
        <f t="shared" si="17"/>
        <v>0</v>
      </c>
      <c r="K60" s="203">
        <f t="shared" si="17"/>
        <v>0</v>
      </c>
      <c r="L60" s="205">
        <f t="shared" si="17"/>
        <v>0</v>
      </c>
      <c r="M60" s="199">
        <f t="shared" si="17"/>
        <v>0</v>
      </c>
      <c r="N60" s="199">
        <f t="shared" si="17"/>
        <v>0</v>
      </c>
      <c r="O60" s="199">
        <f t="shared" si="17"/>
        <v>0</v>
      </c>
      <c r="P60" s="199">
        <f t="shared" si="17"/>
        <v>0</v>
      </c>
      <c r="Q60" s="199">
        <f t="shared" si="17"/>
        <v>0</v>
      </c>
      <c r="R60" s="185">
        <f t="shared" si="17"/>
        <v>0</v>
      </c>
      <c r="S60" s="201">
        <f t="shared" si="17"/>
        <v>0</v>
      </c>
      <c r="T60" s="199">
        <f t="shared" si="17"/>
        <v>0</v>
      </c>
      <c r="U60" s="199">
        <f t="shared" si="17"/>
        <v>0</v>
      </c>
      <c r="V60" s="199">
        <f t="shared" si="17"/>
        <v>0</v>
      </c>
      <c r="W60" s="199">
        <f t="shared" si="17"/>
        <v>0</v>
      </c>
      <c r="X60" s="199">
        <f t="shared" si="17"/>
        <v>0</v>
      </c>
      <c r="Y60" s="203">
        <f t="shared" si="17"/>
        <v>0</v>
      </c>
      <c r="Z60" s="205">
        <f t="shared" si="17"/>
        <v>0</v>
      </c>
      <c r="AA60" s="199">
        <f t="shared" si="17"/>
        <v>0</v>
      </c>
      <c r="AB60" s="199">
        <f t="shared" si="17"/>
        <v>0</v>
      </c>
      <c r="AC60" s="199">
        <f t="shared" si="17"/>
        <v>0</v>
      </c>
      <c r="AD60" s="199">
        <f t="shared" si="17"/>
        <v>0</v>
      </c>
      <c r="AE60" s="199">
        <f t="shared" si="17"/>
        <v>0</v>
      </c>
      <c r="AF60" s="185">
        <f t="shared" si="17"/>
        <v>0</v>
      </c>
      <c r="AG60" s="201">
        <f t="shared" si="17"/>
        <v>0</v>
      </c>
      <c r="AH60" s="199">
        <f t="shared" si="17"/>
        <v>0</v>
      </c>
      <c r="AI60" s="185">
        <f t="shared" si="17"/>
        <v>0</v>
      </c>
      <c r="AJ60" s="52"/>
      <c r="AK60" s="53"/>
      <c r="AL60" s="182"/>
      <c r="AM60" s="60"/>
      <c r="AN60" s="60"/>
    </row>
    <row r="61" spans="2:40" ht="12.75" customHeight="1" thickBot="1" x14ac:dyDescent="0.2">
      <c r="B61" s="196"/>
      <c r="C61" s="197"/>
      <c r="D61" s="198"/>
      <c r="E61" s="206"/>
      <c r="F61" s="200"/>
      <c r="G61" s="200"/>
      <c r="H61" s="200"/>
      <c r="I61" s="200"/>
      <c r="J61" s="200"/>
      <c r="K61" s="204"/>
      <c r="L61" s="206"/>
      <c r="M61" s="200"/>
      <c r="N61" s="200"/>
      <c r="O61" s="200"/>
      <c r="P61" s="200"/>
      <c r="Q61" s="200"/>
      <c r="R61" s="186"/>
      <c r="S61" s="202"/>
      <c r="T61" s="200"/>
      <c r="U61" s="200"/>
      <c r="V61" s="200"/>
      <c r="W61" s="200"/>
      <c r="X61" s="200"/>
      <c r="Y61" s="204"/>
      <c r="Z61" s="206"/>
      <c r="AA61" s="200"/>
      <c r="AB61" s="200"/>
      <c r="AC61" s="200"/>
      <c r="AD61" s="200"/>
      <c r="AE61" s="200"/>
      <c r="AF61" s="186"/>
      <c r="AG61" s="202"/>
      <c r="AH61" s="200"/>
      <c r="AI61" s="186"/>
      <c r="AJ61" s="54">
        <f>SUM(AJ42:AJ59)</f>
        <v>0</v>
      </c>
      <c r="AK61" s="55">
        <f>SUM(AK42:AK59)</f>
        <v>0</v>
      </c>
      <c r="AL61" s="183"/>
      <c r="AM61" s="60"/>
      <c r="AN61" s="60"/>
    </row>
    <row r="62" spans="2:40" ht="12.75" customHeight="1" x14ac:dyDescent="0.15">
      <c r="B62" s="187" t="s">
        <v>94</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9"/>
      <c r="AJ62" s="56" t="s">
        <v>96</v>
      </c>
      <c r="AK62" s="264"/>
      <c r="AL62" s="183"/>
      <c r="AM62" s="60"/>
      <c r="AN62" s="60"/>
    </row>
    <row r="63" spans="2:40" ht="12.75" customHeight="1" x14ac:dyDescent="0.15">
      <c r="B63" s="190"/>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2"/>
      <c r="AJ63" s="161">
        <f>E4</f>
        <v>177</v>
      </c>
      <c r="AK63" s="265"/>
      <c r="AL63" s="183"/>
      <c r="AM63" s="60"/>
      <c r="AN63" s="60"/>
    </row>
    <row r="64" spans="2:40" ht="12.75" customHeight="1" x14ac:dyDescent="0.15">
      <c r="B64" s="193" t="s">
        <v>66</v>
      </c>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5"/>
      <c r="AJ64" s="58" t="s">
        <v>67</v>
      </c>
      <c r="AK64" s="265"/>
      <c r="AL64" s="183"/>
      <c r="AM64" s="60"/>
      <c r="AN64" s="60"/>
    </row>
    <row r="65" spans="2:40" ht="12.75" customHeight="1" thickBot="1" x14ac:dyDescent="0.2">
      <c r="B65" s="196"/>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8"/>
      <c r="AJ65" s="59">
        <f>ROUNDDOWN(AJ61/AJ63,1)</f>
        <v>0</v>
      </c>
      <c r="AK65" s="266"/>
      <c r="AL65" s="184"/>
      <c r="AM65" s="60"/>
      <c r="AN65" s="60"/>
    </row>
    <row r="66" spans="2:40" s="73" customFormat="1" ht="30" customHeight="1" x14ac:dyDescent="0.15">
      <c r="B66" s="83"/>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82" t="s">
        <v>113</v>
      </c>
      <c r="AN66" s="282"/>
    </row>
    <row r="67" spans="2:40" s="75" customFormat="1" ht="24" customHeight="1" x14ac:dyDescent="0.15">
      <c r="B67" s="84" t="s">
        <v>68</v>
      </c>
      <c r="C67" s="181" t="s">
        <v>69</v>
      </c>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row>
    <row r="68" spans="2:40" s="75" customFormat="1" ht="36" customHeight="1" x14ac:dyDescent="0.15">
      <c r="C68" s="240" t="s">
        <v>70</v>
      </c>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row>
    <row r="69" spans="2:40" s="75" customFormat="1" ht="36" customHeight="1" x14ac:dyDescent="0.15">
      <c r="C69" s="240" t="s">
        <v>92</v>
      </c>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row>
    <row r="70" spans="2:40" s="76" customFormat="1" ht="47.25" customHeight="1" x14ac:dyDescent="0.15">
      <c r="C70" s="180" t="s">
        <v>71</v>
      </c>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row>
    <row r="71" spans="2:40" s="75" customFormat="1" ht="36" customHeight="1" x14ac:dyDescent="0.15">
      <c r="C71" s="239" t="s">
        <v>89</v>
      </c>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row>
    <row r="72" spans="2:40" s="75" customFormat="1" ht="24" customHeight="1" x14ac:dyDescent="0.15">
      <c r="C72" s="239" t="s">
        <v>90</v>
      </c>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row>
    <row r="73" spans="2:40" s="75" customFormat="1" ht="24" customHeight="1" x14ac:dyDescent="0.15">
      <c r="C73" s="239" t="s">
        <v>87</v>
      </c>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row>
    <row r="74" spans="2:40" s="75" customFormat="1" ht="36" customHeight="1" x14ac:dyDescent="0.15">
      <c r="C74" s="239" t="s">
        <v>88</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row>
    <row r="75" spans="2:40" s="75" customFormat="1" ht="36" customHeight="1" x14ac:dyDescent="0.15">
      <c r="C75" s="239" t="s">
        <v>91</v>
      </c>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row>
    <row r="76" spans="2:40" s="74" customFormat="1" ht="13.5" customHeight="1" x14ac:dyDescent="0.15">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row>
    <row r="77" spans="2:40" ht="13.5" customHeight="1" x14ac:dyDescent="0.15"/>
    <row r="78" spans="2:40" s="74" customFormat="1" ht="13.5" customHeight="1" x14ac:dyDescent="0.15">
      <c r="B78" s="364" t="s">
        <v>145</v>
      </c>
      <c r="C78" s="365"/>
      <c r="D78" s="365"/>
      <c r="E78" s="365"/>
      <c r="F78" s="365"/>
      <c r="G78" s="365"/>
      <c r="H78" s="365"/>
      <c r="I78" s="365"/>
      <c r="J78" s="365"/>
      <c r="K78" s="365"/>
      <c r="L78" s="365"/>
      <c r="M78" s="366"/>
    </row>
    <row r="79" spans="2:40" s="74" customFormat="1" ht="5.25" customHeight="1" x14ac:dyDescent="0.15">
      <c r="B79" s="162"/>
      <c r="C79" s="152"/>
      <c r="D79" s="152"/>
      <c r="E79" s="143"/>
      <c r="F79" s="144"/>
      <c r="G79" s="144"/>
      <c r="H79" s="144"/>
      <c r="I79" s="144"/>
      <c r="J79" s="144"/>
      <c r="K79" s="144"/>
      <c r="L79" s="145"/>
      <c r="M79" s="163"/>
    </row>
    <row r="80" spans="2:40" s="74" customFormat="1" ht="12.75" customHeight="1" x14ac:dyDescent="0.15">
      <c r="B80" s="162"/>
      <c r="C80" s="152"/>
      <c r="D80" s="152"/>
      <c r="E80" s="146" t="s">
        <v>146</v>
      </c>
      <c r="F80" s="147"/>
      <c r="G80" s="147"/>
      <c r="H80" s="147"/>
      <c r="I80" s="147"/>
      <c r="J80" s="147"/>
      <c r="K80" s="147"/>
      <c r="L80" s="148"/>
      <c r="M80" s="164"/>
    </row>
    <row r="81" spans="2:13" s="74" customFormat="1" ht="12.75" customHeight="1" x14ac:dyDescent="0.15">
      <c r="B81" s="162"/>
      <c r="C81" s="152"/>
      <c r="D81" s="152"/>
      <c r="E81" s="146" t="str">
        <f>IF(O8="","",CONCATENATE(O8,"　",R8))</f>
        <v>①　 7:00 ～ 16:00</v>
      </c>
      <c r="F81" s="147"/>
      <c r="G81" s="147"/>
      <c r="H81" s="147"/>
      <c r="I81" s="147"/>
      <c r="J81" s="147"/>
      <c r="K81" s="147"/>
      <c r="L81" s="148"/>
      <c r="M81" s="164"/>
    </row>
    <row r="82" spans="2:13" s="74" customFormat="1" ht="12.75" customHeight="1" x14ac:dyDescent="0.15">
      <c r="B82" s="162"/>
      <c r="C82" s="152"/>
      <c r="D82" s="152"/>
      <c r="E82" s="146" t="str">
        <f>IF(O8="","",IF(SUM(AD8:AG8)=0,"",CONCATENATE("（日中 ",AD8,"時間・夜間 ",AF8,"時間)")))</f>
        <v>（日中 8時間・夜間 0時間)</v>
      </c>
      <c r="F82" s="147"/>
      <c r="G82" s="147"/>
      <c r="H82" s="147"/>
      <c r="I82" s="147"/>
      <c r="J82" s="147"/>
      <c r="K82" s="147"/>
      <c r="L82" s="148"/>
      <c r="M82" s="164"/>
    </row>
    <row r="83" spans="2:13" s="74" customFormat="1" ht="12.75" customHeight="1" x14ac:dyDescent="0.15">
      <c r="B83" s="162"/>
      <c r="C83" s="152"/>
      <c r="D83" s="152"/>
      <c r="E83" s="146" t="str">
        <f>IF(O9="","",CONCATENATE(O9,"　",R9))</f>
        <v>②　 8:00 ～ 17:00</v>
      </c>
      <c r="F83" s="147"/>
      <c r="G83" s="147"/>
      <c r="H83" s="147"/>
      <c r="I83" s="147"/>
      <c r="J83" s="147"/>
      <c r="K83" s="147"/>
      <c r="L83" s="148"/>
      <c r="M83" s="165"/>
    </row>
    <row r="84" spans="2:13" s="74" customFormat="1" ht="12.75" customHeight="1" x14ac:dyDescent="0.15">
      <c r="B84" s="162"/>
      <c r="C84" s="152"/>
      <c r="D84" s="152"/>
      <c r="E84" s="146" t="str">
        <f>IF(O9="","",IF(SUM(AD9:AG9)=0,"",CONCATENATE("（日中 ",AD9,"時間・夜間 ",AF9,"時間)")))</f>
        <v>（日中 8時間・夜間 0時間)</v>
      </c>
      <c r="F84" s="147"/>
      <c r="G84" s="147"/>
      <c r="H84" s="147"/>
      <c r="I84" s="147"/>
      <c r="J84" s="147"/>
      <c r="K84" s="147"/>
      <c r="L84" s="148"/>
      <c r="M84" s="165"/>
    </row>
    <row r="85" spans="2:13" s="74" customFormat="1" ht="12.75" customHeight="1" x14ac:dyDescent="0.15">
      <c r="B85" s="162"/>
      <c r="C85" s="152"/>
      <c r="D85" s="152"/>
      <c r="E85" s="146" t="str">
        <f>IF(O10="","",CONCATENATE(O10,"　",R10))</f>
        <v>③　 9:00 ～ 18:00</v>
      </c>
      <c r="F85" s="147"/>
      <c r="G85" s="147"/>
      <c r="H85" s="147"/>
      <c r="I85" s="147"/>
      <c r="J85" s="147"/>
      <c r="K85" s="147"/>
      <c r="L85" s="148"/>
      <c r="M85" s="165"/>
    </row>
    <row r="86" spans="2:13" s="74" customFormat="1" ht="12.75" customHeight="1" x14ac:dyDescent="0.15">
      <c r="B86" s="162"/>
      <c r="C86" s="152"/>
      <c r="D86" s="152"/>
      <c r="E86" s="146" t="str">
        <f>IF(O10="","",IF(SUM(AD10:AG10)=0,"",CONCATENATE("（日中 ",AD10,"時間・夜間 ",AF10,"時間)")))</f>
        <v>（日中 8時間・夜間 0時間)</v>
      </c>
      <c r="F86" s="147"/>
      <c r="G86" s="147"/>
      <c r="H86" s="147"/>
      <c r="I86" s="147"/>
      <c r="J86" s="147"/>
      <c r="K86" s="147"/>
      <c r="L86" s="148"/>
      <c r="M86" s="165"/>
    </row>
    <row r="87" spans="2:13" s="74" customFormat="1" ht="12.75" customHeight="1" x14ac:dyDescent="0.15">
      <c r="B87" s="162"/>
      <c r="C87" s="152"/>
      <c r="D87" s="152"/>
      <c r="E87" s="146" t="str">
        <f>IF(O11="","",CONCATENATE(O11,"　",R11))</f>
        <v>夜　17:00 ～ 24:00（夜勤）</v>
      </c>
      <c r="F87" s="147"/>
      <c r="G87" s="147"/>
      <c r="H87" s="147"/>
      <c r="I87" s="147"/>
      <c r="J87" s="147"/>
      <c r="K87" s="147"/>
      <c r="L87" s="148"/>
      <c r="M87" s="165"/>
    </row>
    <row r="88" spans="2:13" s="74" customFormat="1" ht="12.75" customHeight="1" x14ac:dyDescent="0.15">
      <c r="B88" s="162"/>
      <c r="C88" s="152"/>
      <c r="D88" s="152"/>
      <c r="E88" s="146" t="str">
        <f>IF(O11="","",IF(SUM(AD11:AG11)=0,"",CONCATENATE("（日中 ",AD11,"時間・夜間 ",AF11,"時間)")))</f>
        <v>（日中 4時間・夜間 3時間)</v>
      </c>
      <c r="F88" s="147"/>
      <c r="G88" s="147"/>
      <c r="H88" s="147"/>
      <c r="I88" s="147"/>
      <c r="J88" s="147"/>
      <c r="K88" s="147"/>
      <c r="L88" s="148"/>
      <c r="M88" s="165"/>
    </row>
    <row r="89" spans="2:13" s="74" customFormat="1" ht="12.75" customHeight="1" x14ac:dyDescent="0.15">
      <c r="B89" s="162"/>
      <c r="C89" s="152"/>
      <c r="D89" s="152"/>
      <c r="E89" s="146" t="str">
        <f>IF(O12="","",CONCATENATE(O12,"　",R12))</f>
        <v>明　 0:00 ～ 10:00（明け）</v>
      </c>
      <c r="F89" s="147"/>
      <c r="G89" s="147"/>
      <c r="H89" s="147"/>
      <c r="I89" s="147"/>
      <c r="J89" s="147"/>
      <c r="K89" s="147"/>
      <c r="L89" s="148"/>
      <c r="M89" s="165"/>
    </row>
    <row r="90" spans="2:13" s="74" customFormat="1" ht="12.75" customHeight="1" x14ac:dyDescent="0.15">
      <c r="B90" s="162"/>
      <c r="C90" s="152"/>
      <c r="D90" s="152"/>
      <c r="E90" s="146" t="str">
        <f>IF(O12="","",IF(SUM(AD12:AG12)=0,"",CONCATENATE("（日中 ",AD12,"時間・夜間 ",AF12,"時間)")))</f>
        <v>（日中 4時間・夜間 5時間)</v>
      </c>
      <c r="F90" s="147"/>
      <c r="G90" s="147"/>
      <c r="H90" s="147"/>
      <c r="I90" s="147"/>
      <c r="J90" s="147"/>
      <c r="K90" s="147"/>
      <c r="L90" s="148"/>
      <c r="M90" s="165"/>
    </row>
    <row r="91" spans="2:13" s="74" customFormat="1" ht="12.75" customHeight="1" x14ac:dyDescent="0.15">
      <c r="B91" s="162"/>
      <c r="C91" s="152"/>
      <c r="D91" s="152"/>
      <c r="E91" s="146" t="str">
        <f>IF(O13="","",CONCATENATE(O13,"　",R13))</f>
        <v>（空白）　休み</v>
      </c>
      <c r="F91" s="147"/>
      <c r="G91" s="147"/>
      <c r="H91" s="147"/>
      <c r="I91" s="147"/>
      <c r="J91" s="147"/>
      <c r="K91" s="147"/>
      <c r="L91" s="148"/>
      <c r="M91" s="165"/>
    </row>
    <row r="92" spans="2:13" s="74" customFormat="1" ht="12.75" customHeight="1" x14ac:dyDescent="0.15">
      <c r="B92" s="162"/>
      <c r="C92" s="152"/>
      <c r="D92" s="152"/>
      <c r="E92" s="146" t="str">
        <f>IF(O13="","",IF(SUM(AD13:AG13)=0,"",CONCATENATE("（日中 ",AD13,"時間・夜間 ",AF13,"時間)")))</f>
        <v/>
      </c>
      <c r="F92" s="147"/>
      <c r="G92" s="147"/>
      <c r="H92" s="147"/>
      <c r="I92" s="147"/>
      <c r="J92" s="147"/>
      <c r="K92" s="147"/>
      <c r="L92" s="148"/>
      <c r="M92" s="165"/>
    </row>
    <row r="93" spans="2:13" s="74" customFormat="1" ht="12.75" customHeight="1" x14ac:dyDescent="0.15">
      <c r="B93" s="162"/>
      <c r="C93" s="152"/>
      <c r="D93" s="152"/>
      <c r="E93" s="146" t="str">
        <f>IF(O14="","",CONCATENATE(O14,"　",R14))</f>
        <v>有　（有休:常勤のみ）</v>
      </c>
      <c r="F93" s="147"/>
      <c r="G93" s="147"/>
      <c r="H93" s="147"/>
      <c r="I93" s="147"/>
      <c r="J93" s="147"/>
      <c r="K93" s="147"/>
      <c r="L93" s="148"/>
      <c r="M93" s="165"/>
    </row>
    <row r="94" spans="2:13" s="74" customFormat="1" ht="12.75" customHeight="1" x14ac:dyDescent="0.15">
      <c r="B94" s="162"/>
      <c r="C94" s="152"/>
      <c r="D94" s="152"/>
      <c r="E94" s="146" t="str">
        <f>IF(O14="","",IF(SUM(AD14:AG14)=0,"",CONCATENATE("（日中 ",AD14,"時間・夜間 ",AF14,"時間)")))</f>
        <v>（日中 8時間・夜間 時間)</v>
      </c>
      <c r="F94" s="147"/>
      <c r="G94" s="147"/>
      <c r="H94" s="147"/>
      <c r="I94" s="147"/>
      <c r="J94" s="147"/>
      <c r="K94" s="147"/>
      <c r="L94" s="148"/>
      <c r="M94" s="165"/>
    </row>
    <row r="95" spans="2:13" s="74" customFormat="1" ht="12.75" customHeight="1" x14ac:dyDescent="0.15">
      <c r="B95" s="162"/>
      <c r="C95" s="152"/>
      <c r="D95" s="152"/>
      <c r="E95" s="146" t="str">
        <f>IF(O15="","",CONCATENATE(O15,"　",R15))</f>
        <v>研　（研修･出張:常勤のみ）</v>
      </c>
      <c r="F95" s="147"/>
      <c r="G95" s="147"/>
      <c r="H95" s="147"/>
      <c r="I95" s="147"/>
      <c r="J95" s="147"/>
      <c r="K95" s="147"/>
      <c r="L95" s="148"/>
      <c r="M95" s="165"/>
    </row>
    <row r="96" spans="2:13" s="74" customFormat="1" ht="12.75" customHeight="1" x14ac:dyDescent="0.15">
      <c r="B96" s="162"/>
      <c r="C96" s="152"/>
      <c r="D96" s="152"/>
      <c r="E96" s="146" t="str">
        <f>IF(O15="","",IF(SUM(AD15:AG15)=0,"",CONCATENATE("（日中 ",AD15,"時間・夜間 ",AF15,"時間)")))</f>
        <v>（日中 8時間・夜間 時間)</v>
      </c>
      <c r="F96" s="147"/>
      <c r="G96" s="147"/>
      <c r="H96" s="147"/>
      <c r="I96" s="147"/>
      <c r="J96" s="147"/>
      <c r="K96" s="147"/>
      <c r="L96" s="148"/>
      <c r="M96" s="165"/>
    </row>
    <row r="97" spans="2:36" s="74" customFormat="1" ht="12.75" customHeight="1" x14ac:dyDescent="0.15">
      <c r="B97" s="162"/>
      <c r="C97" s="152"/>
      <c r="D97" s="152"/>
      <c r="E97" s="146" t="str">
        <f>IF(O16="","",CONCATENATE(O16,"　",R16))</f>
        <v xml:space="preserve">④　  :   ～   :  </v>
      </c>
      <c r="F97" s="147"/>
      <c r="G97" s="147"/>
      <c r="H97" s="147"/>
      <c r="I97" s="147"/>
      <c r="J97" s="147"/>
      <c r="K97" s="147"/>
      <c r="L97" s="148"/>
      <c r="M97" s="165"/>
    </row>
    <row r="98" spans="2:36" s="74" customFormat="1" ht="12.75" customHeight="1" x14ac:dyDescent="0.15">
      <c r="B98" s="162"/>
      <c r="C98" s="152"/>
      <c r="D98" s="152"/>
      <c r="E98" s="146" t="str">
        <f>IF(O16="","",IF(SUM(AD16:AG16)=0,"",CONCATENATE("（日中 ",AD16,"時間・夜間 ",AF16,"時間)")))</f>
        <v/>
      </c>
      <c r="F98" s="147"/>
      <c r="G98" s="147"/>
      <c r="H98" s="147"/>
      <c r="I98" s="147"/>
      <c r="J98" s="147"/>
      <c r="K98" s="147"/>
      <c r="L98" s="148"/>
      <c r="M98" s="165"/>
    </row>
    <row r="99" spans="2:36" s="74" customFormat="1" ht="12.75" customHeight="1" x14ac:dyDescent="0.15">
      <c r="B99" s="162"/>
      <c r="C99" s="152"/>
      <c r="D99" s="152"/>
      <c r="E99" s="146" t="str">
        <f>IF(O17="","",CONCATENATE(O17,"　",R17))</f>
        <v xml:space="preserve">⑤　  :   ～   :  </v>
      </c>
      <c r="F99" s="147"/>
      <c r="G99" s="147"/>
      <c r="H99" s="147"/>
      <c r="I99" s="147"/>
      <c r="J99" s="147"/>
      <c r="K99" s="147"/>
      <c r="L99" s="148"/>
      <c r="M99" s="165"/>
    </row>
    <row r="100" spans="2:36" s="74" customFormat="1" ht="12.75" customHeight="1" x14ac:dyDescent="0.15">
      <c r="B100" s="162"/>
      <c r="C100" s="152"/>
      <c r="D100" s="152"/>
      <c r="E100" s="146" t="str">
        <f>IF(O17="","",IF(SUM(AD17:AG17)=0,"",CONCATENATE("（日中 ",AD17,"時間・夜間 ",AF17,"時間)")))</f>
        <v/>
      </c>
      <c r="F100" s="147"/>
      <c r="G100" s="147"/>
      <c r="H100" s="147"/>
      <c r="I100" s="147"/>
      <c r="J100" s="147"/>
      <c r="K100" s="147"/>
      <c r="L100" s="148"/>
      <c r="M100" s="165"/>
    </row>
    <row r="101" spans="2:36" s="74" customFormat="1" ht="12.75" customHeight="1" x14ac:dyDescent="0.15">
      <c r="B101" s="162"/>
      <c r="C101" s="152"/>
      <c r="D101" s="152"/>
      <c r="E101" s="146" t="str">
        <f>IF(O18="","",CONCATENATE(O18,"　",R18))</f>
        <v/>
      </c>
      <c r="F101" s="147"/>
      <c r="G101" s="147"/>
      <c r="H101" s="147"/>
      <c r="I101" s="147"/>
      <c r="J101" s="147"/>
      <c r="K101" s="147"/>
      <c r="L101" s="148"/>
      <c r="M101" s="165"/>
    </row>
    <row r="102" spans="2:36" s="74" customFormat="1" ht="12.75" customHeight="1" x14ac:dyDescent="0.15">
      <c r="B102" s="162"/>
      <c r="C102" s="152"/>
      <c r="D102" s="152"/>
      <c r="E102" s="146" t="str">
        <f>IF(O18="","",IF(SUM(AD18:AG18)=0,"",CONCATENATE("（日中 ",AD18,"時間・夜間 ",AF18,"時間)")))</f>
        <v/>
      </c>
      <c r="F102" s="147"/>
      <c r="G102" s="147"/>
      <c r="H102" s="147"/>
      <c r="I102" s="147"/>
      <c r="J102" s="147"/>
      <c r="K102" s="147"/>
      <c r="L102" s="148"/>
      <c r="M102" s="165"/>
    </row>
    <row r="103" spans="2:36" s="74" customFormat="1" ht="12.75" customHeight="1" x14ac:dyDescent="0.15">
      <c r="B103" s="162"/>
      <c r="C103" s="152"/>
      <c r="D103" s="152"/>
      <c r="E103" s="146" t="str">
        <f>IF(O19="","",CONCATENATE(O19,"　",R19))</f>
        <v/>
      </c>
      <c r="F103" s="147"/>
      <c r="G103" s="147"/>
      <c r="H103" s="147"/>
      <c r="I103" s="147"/>
      <c r="J103" s="147"/>
      <c r="K103" s="147"/>
      <c r="L103" s="148"/>
      <c r="M103" s="165"/>
    </row>
    <row r="104" spans="2:36" s="74" customFormat="1" ht="12.75" customHeight="1" x14ac:dyDescent="0.15">
      <c r="B104" s="162"/>
      <c r="C104" s="152"/>
      <c r="D104" s="152"/>
      <c r="E104" s="146" t="str">
        <f>IF(O19="","",IF(SUM(AD19:AG19)=0,"",CONCATENATE("（日中 ",AD19,"時間・夜間 ",AF19,"時間)")))</f>
        <v/>
      </c>
      <c r="F104" s="147"/>
      <c r="G104" s="147"/>
      <c r="H104" s="147"/>
      <c r="I104" s="147"/>
      <c r="J104" s="147"/>
      <c r="K104" s="147"/>
      <c r="L104" s="148"/>
      <c r="M104" s="165"/>
    </row>
    <row r="105" spans="2:36" s="74" customFormat="1" ht="12.75" customHeight="1" x14ac:dyDescent="0.15">
      <c r="B105" s="162"/>
      <c r="C105" s="152"/>
      <c r="D105" s="152"/>
      <c r="E105" s="149"/>
      <c r="F105" s="150"/>
      <c r="G105" s="150"/>
      <c r="H105" s="150"/>
      <c r="I105" s="150"/>
      <c r="J105" s="150"/>
      <c r="K105" s="150"/>
      <c r="L105" s="151"/>
      <c r="M105" s="165"/>
    </row>
    <row r="106" spans="2:36" x14ac:dyDescent="0.15">
      <c r="B106" s="166"/>
      <c r="C106" s="167"/>
      <c r="D106" s="167"/>
      <c r="E106" s="167"/>
      <c r="F106" s="167"/>
      <c r="G106" s="167"/>
      <c r="H106" s="167"/>
      <c r="I106" s="167"/>
      <c r="J106" s="167"/>
      <c r="K106" s="167"/>
      <c r="L106" s="167"/>
      <c r="M106" s="168"/>
    </row>
    <row r="107" spans="2:36" s="74" customFormat="1" ht="13.5" customHeight="1" x14ac:dyDescent="0.15">
      <c r="B107" s="438" t="s">
        <v>148</v>
      </c>
      <c r="C107" s="439"/>
      <c r="D107" s="439"/>
      <c r="E107" s="169">
        <f>E40</f>
        <v>43586</v>
      </c>
      <c r="F107" s="169">
        <f>E40+1</f>
        <v>43587</v>
      </c>
      <c r="G107" s="169">
        <f t="shared" ref="G107:AF107" si="18">F40+1</f>
        <v>43588</v>
      </c>
      <c r="H107" s="169">
        <f t="shared" si="18"/>
        <v>43589</v>
      </c>
      <c r="I107" s="169">
        <f t="shared" si="18"/>
        <v>43590</v>
      </c>
      <c r="J107" s="169">
        <f t="shared" si="18"/>
        <v>43591</v>
      </c>
      <c r="K107" s="169">
        <f t="shared" si="18"/>
        <v>43592</v>
      </c>
      <c r="L107" s="169">
        <f t="shared" si="18"/>
        <v>43593</v>
      </c>
      <c r="M107" s="169">
        <f t="shared" si="18"/>
        <v>43594</v>
      </c>
      <c r="N107" s="169">
        <f t="shared" si="18"/>
        <v>43595</v>
      </c>
      <c r="O107" s="169">
        <f t="shared" si="18"/>
        <v>43596</v>
      </c>
      <c r="P107" s="169">
        <f t="shared" si="18"/>
        <v>43597</v>
      </c>
      <c r="Q107" s="169">
        <f t="shared" si="18"/>
        <v>43598</v>
      </c>
      <c r="R107" s="169">
        <f t="shared" si="18"/>
        <v>43599</v>
      </c>
      <c r="S107" s="169">
        <f t="shared" si="18"/>
        <v>43600</v>
      </c>
      <c r="T107" s="169">
        <f t="shared" si="18"/>
        <v>43601</v>
      </c>
      <c r="U107" s="169">
        <f t="shared" si="18"/>
        <v>43602</v>
      </c>
      <c r="V107" s="169">
        <f t="shared" si="18"/>
        <v>43603</v>
      </c>
      <c r="W107" s="169">
        <f t="shared" si="18"/>
        <v>43604</v>
      </c>
      <c r="X107" s="169">
        <f t="shared" si="18"/>
        <v>43605</v>
      </c>
      <c r="Y107" s="169">
        <f t="shared" si="18"/>
        <v>43606</v>
      </c>
      <c r="Z107" s="169">
        <f t="shared" si="18"/>
        <v>43607</v>
      </c>
      <c r="AA107" s="169">
        <f t="shared" si="18"/>
        <v>43608</v>
      </c>
      <c r="AB107" s="169">
        <f t="shared" si="18"/>
        <v>43609</v>
      </c>
      <c r="AC107" s="169">
        <f t="shared" si="18"/>
        <v>43610</v>
      </c>
      <c r="AD107" s="169">
        <f t="shared" si="18"/>
        <v>43611</v>
      </c>
      <c r="AE107" s="169">
        <f t="shared" si="18"/>
        <v>43612</v>
      </c>
      <c r="AF107" s="169">
        <f t="shared" si="18"/>
        <v>43613</v>
      </c>
      <c r="AG107" s="169">
        <f>IF(AF40="","",IF(MONTH(O1)=MONTH(AF40+1),AF40+1,""))</f>
        <v>43614</v>
      </c>
      <c r="AH107" s="169">
        <f>IF(AG40="","",IF(MONTH(O1)=MONTH(AG40+1),AG40+1,""))</f>
        <v>43615</v>
      </c>
      <c r="AI107" s="169">
        <f>IF(AH40="","",IF(MONTH(O1)=MONTH(AH40+1),AH40+1,""))</f>
        <v>43616</v>
      </c>
      <c r="AJ107" s="170"/>
    </row>
    <row r="108" spans="2:36" s="74" customFormat="1" x14ac:dyDescent="0.15">
      <c r="B108" s="162"/>
      <c r="C108" s="152"/>
      <c r="D108" s="152" t="str">
        <f>IF(D42="","",D42)</f>
        <v/>
      </c>
      <c r="E108" s="152" t="str">
        <f t="shared" ref="E108:AI108" si="19">IF(E42="","",IF(ISERROR(VLOOKUP(E42,$O$7:$AG$19,18,0)),"",VLOOKUP(E42,$O$7:$AG$19,18,0)))</f>
        <v/>
      </c>
      <c r="F108" s="152" t="str">
        <f t="shared" si="19"/>
        <v/>
      </c>
      <c r="G108" s="152" t="str">
        <f t="shared" si="19"/>
        <v/>
      </c>
      <c r="H108" s="152" t="str">
        <f t="shared" si="19"/>
        <v/>
      </c>
      <c r="I108" s="152" t="str">
        <f t="shared" si="19"/>
        <v/>
      </c>
      <c r="J108" s="152" t="str">
        <f t="shared" si="19"/>
        <v/>
      </c>
      <c r="K108" s="152" t="str">
        <f t="shared" si="19"/>
        <v/>
      </c>
      <c r="L108" s="152" t="str">
        <f t="shared" si="19"/>
        <v/>
      </c>
      <c r="M108" s="152" t="str">
        <f t="shared" si="19"/>
        <v/>
      </c>
      <c r="N108" s="152" t="str">
        <f t="shared" si="19"/>
        <v/>
      </c>
      <c r="O108" s="152" t="str">
        <f t="shared" si="19"/>
        <v/>
      </c>
      <c r="P108" s="152" t="str">
        <f t="shared" si="19"/>
        <v/>
      </c>
      <c r="Q108" s="152" t="str">
        <f t="shared" si="19"/>
        <v/>
      </c>
      <c r="R108" s="152" t="str">
        <f t="shared" si="19"/>
        <v/>
      </c>
      <c r="S108" s="152" t="str">
        <f t="shared" si="19"/>
        <v/>
      </c>
      <c r="T108" s="152" t="str">
        <f t="shared" si="19"/>
        <v/>
      </c>
      <c r="U108" s="152" t="str">
        <f t="shared" si="19"/>
        <v/>
      </c>
      <c r="V108" s="152" t="str">
        <f t="shared" si="19"/>
        <v/>
      </c>
      <c r="W108" s="152" t="str">
        <f t="shared" si="19"/>
        <v/>
      </c>
      <c r="X108" s="152" t="str">
        <f t="shared" si="19"/>
        <v/>
      </c>
      <c r="Y108" s="152" t="str">
        <f t="shared" si="19"/>
        <v/>
      </c>
      <c r="Z108" s="152" t="str">
        <f t="shared" si="19"/>
        <v/>
      </c>
      <c r="AA108" s="152" t="str">
        <f t="shared" si="19"/>
        <v/>
      </c>
      <c r="AB108" s="152" t="str">
        <f t="shared" si="19"/>
        <v/>
      </c>
      <c r="AC108" s="152" t="str">
        <f t="shared" si="19"/>
        <v/>
      </c>
      <c r="AD108" s="152" t="str">
        <f t="shared" si="19"/>
        <v/>
      </c>
      <c r="AE108" s="152" t="str">
        <f t="shared" si="19"/>
        <v/>
      </c>
      <c r="AF108" s="152" t="str">
        <f t="shared" si="19"/>
        <v/>
      </c>
      <c r="AG108" s="152" t="str">
        <f t="shared" si="19"/>
        <v/>
      </c>
      <c r="AH108" s="152" t="str">
        <f t="shared" si="19"/>
        <v/>
      </c>
      <c r="AI108" s="152" t="str">
        <f t="shared" si="19"/>
        <v/>
      </c>
      <c r="AJ108" s="171">
        <f>SUM(E108:AI108)</f>
        <v>0</v>
      </c>
    </row>
    <row r="109" spans="2:36" s="74" customFormat="1" x14ac:dyDescent="0.15">
      <c r="B109" s="162"/>
      <c r="C109" s="152"/>
      <c r="D109" s="152" t="str">
        <f>IF(D44="","",D44)</f>
        <v/>
      </c>
      <c r="E109" s="152" t="str">
        <f t="shared" ref="E109:AI109" si="20">IF(E44="","",IF(ISERROR(VLOOKUP(E44,$O$7:$AG$19,18,0)),"",VLOOKUP(E44,$O$7:$AG$19,18,0)))</f>
        <v/>
      </c>
      <c r="F109" s="152" t="str">
        <f t="shared" si="20"/>
        <v/>
      </c>
      <c r="G109" s="152" t="str">
        <f t="shared" si="20"/>
        <v/>
      </c>
      <c r="H109" s="152" t="str">
        <f t="shared" si="20"/>
        <v/>
      </c>
      <c r="I109" s="152" t="str">
        <f t="shared" si="20"/>
        <v/>
      </c>
      <c r="J109" s="152" t="str">
        <f t="shared" si="20"/>
        <v/>
      </c>
      <c r="K109" s="152" t="str">
        <f t="shared" si="20"/>
        <v/>
      </c>
      <c r="L109" s="152" t="str">
        <f t="shared" si="20"/>
        <v/>
      </c>
      <c r="M109" s="152" t="str">
        <f t="shared" si="20"/>
        <v/>
      </c>
      <c r="N109" s="152" t="str">
        <f t="shared" si="20"/>
        <v/>
      </c>
      <c r="O109" s="152" t="str">
        <f t="shared" si="20"/>
        <v/>
      </c>
      <c r="P109" s="152" t="str">
        <f t="shared" si="20"/>
        <v/>
      </c>
      <c r="Q109" s="152" t="str">
        <f t="shared" si="20"/>
        <v/>
      </c>
      <c r="R109" s="152" t="str">
        <f t="shared" si="20"/>
        <v/>
      </c>
      <c r="S109" s="152" t="str">
        <f t="shared" si="20"/>
        <v/>
      </c>
      <c r="T109" s="152" t="str">
        <f t="shared" si="20"/>
        <v/>
      </c>
      <c r="U109" s="152" t="str">
        <f t="shared" si="20"/>
        <v/>
      </c>
      <c r="V109" s="152" t="str">
        <f t="shared" si="20"/>
        <v/>
      </c>
      <c r="W109" s="152" t="str">
        <f t="shared" si="20"/>
        <v/>
      </c>
      <c r="X109" s="152" t="str">
        <f t="shared" si="20"/>
        <v/>
      </c>
      <c r="Y109" s="152" t="str">
        <f t="shared" si="20"/>
        <v/>
      </c>
      <c r="Z109" s="152" t="str">
        <f t="shared" si="20"/>
        <v/>
      </c>
      <c r="AA109" s="152" t="str">
        <f t="shared" si="20"/>
        <v/>
      </c>
      <c r="AB109" s="152" t="str">
        <f t="shared" si="20"/>
        <v/>
      </c>
      <c r="AC109" s="152" t="str">
        <f t="shared" si="20"/>
        <v/>
      </c>
      <c r="AD109" s="152" t="str">
        <f t="shared" si="20"/>
        <v/>
      </c>
      <c r="AE109" s="152" t="str">
        <f t="shared" si="20"/>
        <v/>
      </c>
      <c r="AF109" s="152" t="str">
        <f t="shared" si="20"/>
        <v/>
      </c>
      <c r="AG109" s="152" t="str">
        <f t="shared" si="20"/>
        <v/>
      </c>
      <c r="AH109" s="152" t="str">
        <f t="shared" si="20"/>
        <v/>
      </c>
      <c r="AI109" s="152" t="str">
        <f t="shared" si="20"/>
        <v/>
      </c>
      <c r="AJ109" s="171">
        <f t="shared" ref="AJ109:AJ116" si="21">SUM(E109:AI109)</f>
        <v>0</v>
      </c>
    </row>
    <row r="110" spans="2:36" s="74" customFormat="1" x14ac:dyDescent="0.15">
      <c r="B110" s="162"/>
      <c r="C110" s="152"/>
      <c r="D110" s="152" t="str">
        <f>IF(D46="","",D46)</f>
        <v/>
      </c>
      <c r="E110" s="152" t="str">
        <f t="shared" ref="E110:AI110" si="22">IF(E46="","",IF(ISERROR(VLOOKUP(E46,$O$7:$AG$19,18,0)),"",VLOOKUP(E46,$O$7:$AG$19,18,0)))</f>
        <v/>
      </c>
      <c r="F110" s="152" t="str">
        <f t="shared" si="22"/>
        <v/>
      </c>
      <c r="G110" s="152" t="str">
        <f t="shared" si="22"/>
        <v/>
      </c>
      <c r="H110" s="152" t="str">
        <f t="shared" si="22"/>
        <v/>
      </c>
      <c r="I110" s="152" t="str">
        <f t="shared" si="22"/>
        <v/>
      </c>
      <c r="J110" s="152" t="str">
        <f t="shared" si="22"/>
        <v/>
      </c>
      <c r="K110" s="152" t="str">
        <f t="shared" si="22"/>
        <v/>
      </c>
      <c r="L110" s="152" t="str">
        <f t="shared" si="22"/>
        <v/>
      </c>
      <c r="M110" s="152" t="str">
        <f t="shared" si="22"/>
        <v/>
      </c>
      <c r="N110" s="152" t="str">
        <f t="shared" si="22"/>
        <v/>
      </c>
      <c r="O110" s="152" t="str">
        <f t="shared" si="22"/>
        <v/>
      </c>
      <c r="P110" s="152" t="str">
        <f t="shared" si="22"/>
        <v/>
      </c>
      <c r="Q110" s="152" t="str">
        <f t="shared" si="22"/>
        <v/>
      </c>
      <c r="R110" s="152" t="str">
        <f t="shared" si="22"/>
        <v/>
      </c>
      <c r="S110" s="152" t="str">
        <f t="shared" si="22"/>
        <v/>
      </c>
      <c r="T110" s="152" t="str">
        <f t="shared" si="22"/>
        <v/>
      </c>
      <c r="U110" s="152" t="str">
        <f t="shared" si="22"/>
        <v/>
      </c>
      <c r="V110" s="152" t="str">
        <f t="shared" si="22"/>
        <v/>
      </c>
      <c r="W110" s="152" t="str">
        <f t="shared" si="22"/>
        <v/>
      </c>
      <c r="X110" s="152" t="str">
        <f t="shared" si="22"/>
        <v/>
      </c>
      <c r="Y110" s="152" t="str">
        <f t="shared" si="22"/>
        <v/>
      </c>
      <c r="Z110" s="152" t="str">
        <f t="shared" si="22"/>
        <v/>
      </c>
      <c r="AA110" s="152" t="str">
        <f t="shared" si="22"/>
        <v/>
      </c>
      <c r="AB110" s="152" t="str">
        <f t="shared" si="22"/>
        <v/>
      </c>
      <c r="AC110" s="152" t="str">
        <f t="shared" si="22"/>
        <v/>
      </c>
      <c r="AD110" s="152" t="str">
        <f t="shared" si="22"/>
        <v/>
      </c>
      <c r="AE110" s="152" t="str">
        <f t="shared" si="22"/>
        <v/>
      </c>
      <c r="AF110" s="152" t="str">
        <f t="shared" si="22"/>
        <v/>
      </c>
      <c r="AG110" s="152" t="str">
        <f t="shared" si="22"/>
        <v/>
      </c>
      <c r="AH110" s="152" t="str">
        <f t="shared" si="22"/>
        <v/>
      </c>
      <c r="AI110" s="152" t="str">
        <f t="shared" si="22"/>
        <v/>
      </c>
      <c r="AJ110" s="171">
        <f t="shared" si="21"/>
        <v>0</v>
      </c>
    </row>
    <row r="111" spans="2:36" s="74" customFormat="1" x14ac:dyDescent="0.15">
      <c r="B111" s="162"/>
      <c r="C111" s="152"/>
      <c r="D111" s="152" t="str">
        <f>IF(D48="","",D48)</f>
        <v/>
      </c>
      <c r="E111" s="152" t="str">
        <f t="shared" ref="E111:AI111" si="23">IF(E48="","",IF(ISERROR(VLOOKUP(E48,$O$7:$AG$19,18,0)),"",VLOOKUP(E48,$O$7:$AG$19,18,0)))</f>
        <v/>
      </c>
      <c r="F111" s="152" t="str">
        <f t="shared" si="23"/>
        <v/>
      </c>
      <c r="G111" s="152" t="str">
        <f t="shared" si="23"/>
        <v/>
      </c>
      <c r="H111" s="152" t="str">
        <f t="shared" si="23"/>
        <v/>
      </c>
      <c r="I111" s="152" t="str">
        <f t="shared" si="23"/>
        <v/>
      </c>
      <c r="J111" s="152" t="str">
        <f t="shared" si="23"/>
        <v/>
      </c>
      <c r="K111" s="152" t="str">
        <f t="shared" si="23"/>
        <v/>
      </c>
      <c r="L111" s="152" t="str">
        <f t="shared" si="23"/>
        <v/>
      </c>
      <c r="M111" s="152" t="str">
        <f t="shared" si="23"/>
        <v/>
      </c>
      <c r="N111" s="152" t="str">
        <f t="shared" si="23"/>
        <v/>
      </c>
      <c r="O111" s="152" t="str">
        <f t="shared" si="23"/>
        <v/>
      </c>
      <c r="P111" s="152" t="str">
        <f t="shared" si="23"/>
        <v/>
      </c>
      <c r="Q111" s="152" t="str">
        <f t="shared" si="23"/>
        <v/>
      </c>
      <c r="R111" s="152" t="str">
        <f t="shared" si="23"/>
        <v/>
      </c>
      <c r="S111" s="152" t="str">
        <f t="shared" si="23"/>
        <v/>
      </c>
      <c r="T111" s="152" t="str">
        <f t="shared" si="23"/>
        <v/>
      </c>
      <c r="U111" s="152" t="str">
        <f t="shared" si="23"/>
        <v/>
      </c>
      <c r="V111" s="152" t="str">
        <f t="shared" si="23"/>
        <v/>
      </c>
      <c r="W111" s="152" t="str">
        <f t="shared" si="23"/>
        <v/>
      </c>
      <c r="X111" s="152" t="str">
        <f t="shared" si="23"/>
        <v/>
      </c>
      <c r="Y111" s="152" t="str">
        <f t="shared" si="23"/>
        <v/>
      </c>
      <c r="Z111" s="152" t="str">
        <f t="shared" si="23"/>
        <v/>
      </c>
      <c r="AA111" s="152" t="str">
        <f t="shared" si="23"/>
        <v/>
      </c>
      <c r="AB111" s="152" t="str">
        <f t="shared" si="23"/>
        <v/>
      </c>
      <c r="AC111" s="152" t="str">
        <f t="shared" si="23"/>
        <v/>
      </c>
      <c r="AD111" s="152" t="str">
        <f t="shared" si="23"/>
        <v/>
      </c>
      <c r="AE111" s="152" t="str">
        <f t="shared" si="23"/>
        <v/>
      </c>
      <c r="AF111" s="152" t="str">
        <f t="shared" si="23"/>
        <v/>
      </c>
      <c r="AG111" s="152" t="str">
        <f t="shared" si="23"/>
        <v/>
      </c>
      <c r="AH111" s="152" t="str">
        <f t="shared" si="23"/>
        <v/>
      </c>
      <c r="AI111" s="152" t="str">
        <f t="shared" si="23"/>
        <v/>
      </c>
      <c r="AJ111" s="171">
        <f t="shared" si="21"/>
        <v>0</v>
      </c>
    </row>
    <row r="112" spans="2:36" s="74" customFormat="1" x14ac:dyDescent="0.15">
      <c r="B112" s="162"/>
      <c r="C112" s="152"/>
      <c r="D112" s="152" t="str">
        <f>IF(D50="","",D50)</f>
        <v/>
      </c>
      <c r="E112" s="152" t="str">
        <f t="shared" ref="E112:AI112" si="24">IF(E50="","",IF(ISERROR(VLOOKUP(E50,$O$7:$AG$19,18,0)),"",VLOOKUP(E50,$O$7:$AG$19,18,0)))</f>
        <v/>
      </c>
      <c r="F112" s="152" t="str">
        <f t="shared" si="24"/>
        <v/>
      </c>
      <c r="G112" s="152" t="str">
        <f t="shared" si="24"/>
        <v/>
      </c>
      <c r="H112" s="152" t="str">
        <f t="shared" si="24"/>
        <v/>
      </c>
      <c r="I112" s="152" t="str">
        <f t="shared" si="24"/>
        <v/>
      </c>
      <c r="J112" s="152" t="str">
        <f t="shared" si="24"/>
        <v/>
      </c>
      <c r="K112" s="152" t="str">
        <f t="shared" si="24"/>
        <v/>
      </c>
      <c r="L112" s="152" t="str">
        <f t="shared" si="24"/>
        <v/>
      </c>
      <c r="M112" s="152" t="str">
        <f t="shared" si="24"/>
        <v/>
      </c>
      <c r="N112" s="152" t="str">
        <f t="shared" si="24"/>
        <v/>
      </c>
      <c r="O112" s="152" t="str">
        <f t="shared" si="24"/>
        <v/>
      </c>
      <c r="P112" s="152" t="str">
        <f t="shared" si="24"/>
        <v/>
      </c>
      <c r="Q112" s="152" t="str">
        <f t="shared" si="24"/>
        <v/>
      </c>
      <c r="R112" s="152" t="str">
        <f t="shared" si="24"/>
        <v/>
      </c>
      <c r="S112" s="152" t="str">
        <f t="shared" si="24"/>
        <v/>
      </c>
      <c r="T112" s="152" t="str">
        <f t="shared" si="24"/>
        <v/>
      </c>
      <c r="U112" s="152" t="str">
        <f t="shared" si="24"/>
        <v/>
      </c>
      <c r="V112" s="152" t="str">
        <f t="shared" si="24"/>
        <v/>
      </c>
      <c r="W112" s="152" t="str">
        <f t="shared" si="24"/>
        <v/>
      </c>
      <c r="X112" s="152" t="str">
        <f t="shared" si="24"/>
        <v/>
      </c>
      <c r="Y112" s="152" t="str">
        <f t="shared" si="24"/>
        <v/>
      </c>
      <c r="Z112" s="152" t="str">
        <f t="shared" si="24"/>
        <v/>
      </c>
      <c r="AA112" s="152" t="str">
        <f t="shared" si="24"/>
        <v/>
      </c>
      <c r="AB112" s="152" t="str">
        <f t="shared" si="24"/>
        <v/>
      </c>
      <c r="AC112" s="152" t="str">
        <f t="shared" si="24"/>
        <v/>
      </c>
      <c r="AD112" s="152" t="str">
        <f t="shared" si="24"/>
        <v/>
      </c>
      <c r="AE112" s="152" t="str">
        <f t="shared" si="24"/>
        <v/>
      </c>
      <c r="AF112" s="152" t="str">
        <f t="shared" si="24"/>
        <v/>
      </c>
      <c r="AG112" s="152" t="str">
        <f t="shared" si="24"/>
        <v/>
      </c>
      <c r="AH112" s="152" t="str">
        <f t="shared" si="24"/>
        <v/>
      </c>
      <c r="AI112" s="152" t="str">
        <f t="shared" si="24"/>
        <v/>
      </c>
      <c r="AJ112" s="171">
        <f t="shared" si="21"/>
        <v>0</v>
      </c>
    </row>
    <row r="113" spans="2:36" s="74" customFormat="1" x14ac:dyDescent="0.15">
      <c r="B113" s="162"/>
      <c r="C113" s="152"/>
      <c r="D113" s="152" t="str">
        <f>IF(D52="","",D52)</f>
        <v/>
      </c>
      <c r="E113" s="152" t="str">
        <f t="shared" ref="E113:AI113" si="25">IF(E52="","",IF(ISERROR(VLOOKUP(E52,$O$7:$AG$19,18,0)),"",VLOOKUP(E52,$O$7:$AG$19,18,0)))</f>
        <v/>
      </c>
      <c r="F113" s="152" t="str">
        <f t="shared" si="25"/>
        <v/>
      </c>
      <c r="G113" s="152" t="str">
        <f t="shared" si="25"/>
        <v/>
      </c>
      <c r="H113" s="152" t="str">
        <f t="shared" si="25"/>
        <v/>
      </c>
      <c r="I113" s="152" t="str">
        <f t="shared" si="25"/>
        <v/>
      </c>
      <c r="J113" s="152" t="str">
        <f t="shared" si="25"/>
        <v/>
      </c>
      <c r="K113" s="152" t="str">
        <f t="shared" si="25"/>
        <v/>
      </c>
      <c r="L113" s="152" t="str">
        <f t="shared" si="25"/>
        <v/>
      </c>
      <c r="M113" s="152" t="str">
        <f t="shared" si="25"/>
        <v/>
      </c>
      <c r="N113" s="152" t="str">
        <f t="shared" si="25"/>
        <v/>
      </c>
      <c r="O113" s="152" t="str">
        <f t="shared" si="25"/>
        <v/>
      </c>
      <c r="P113" s="152" t="str">
        <f t="shared" si="25"/>
        <v/>
      </c>
      <c r="Q113" s="152" t="str">
        <f t="shared" si="25"/>
        <v/>
      </c>
      <c r="R113" s="152" t="str">
        <f t="shared" si="25"/>
        <v/>
      </c>
      <c r="S113" s="152" t="str">
        <f t="shared" si="25"/>
        <v/>
      </c>
      <c r="T113" s="152" t="str">
        <f t="shared" si="25"/>
        <v/>
      </c>
      <c r="U113" s="152" t="str">
        <f t="shared" si="25"/>
        <v/>
      </c>
      <c r="V113" s="152" t="str">
        <f t="shared" si="25"/>
        <v/>
      </c>
      <c r="W113" s="152" t="str">
        <f t="shared" si="25"/>
        <v/>
      </c>
      <c r="X113" s="152" t="str">
        <f t="shared" si="25"/>
        <v/>
      </c>
      <c r="Y113" s="152" t="str">
        <f t="shared" si="25"/>
        <v/>
      </c>
      <c r="Z113" s="152" t="str">
        <f t="shared" si="25"/>
        <v/>
      </c>
      <c r="AA113" s="152" t="str">
        <f t="shared" si="25"/>
        <v/>
      </c>
      <c r="AB113" s="152" t="str">
        <f t="shared" si="25"/>
        <v/>
      </c>
      <c r="AC113" s="152" t="str">
        <f t="shared" si="25"/>
        <v/>
      </c>
      <c r="AD113" s="152" t="str">
        <f t="shared" si="25"/>
        <v/>
      </c>
      <c r="AE113" s="152" t="str">
        <f t="shared" si="25"/>
        <v/>
      </c>
      <c r="AF113" s="152" t="str">
        <f t="shared" si="25"/>
        <v/>
      </c>
      <c r="AG113" s="152" t="str">
        <f t="shared" si="25"/>
        <v/>
      </c>
      <c r="AH113" s="152" t="str">
        <f t="shared" si="25"/>
        <v/>
      </c>
      <c r="AI113" s="152" t="str">
        <f t="shared" si="25"/>
        <v/>
      </c>
      <c r="AJ113" s="171">
        <f t="shared" si="21"/>
        <v>0</v>
      </c>
    </row>
    <row r="114" spans="2:36" s="74" customFormat="1" x14ac:dyDescent="0.15">
      <c r="B114" s="162"/>
      <c r="C114" s="152"/>
      <c r="D114" s="152" t="str">
        <f>IF(D54="","",D54)</f>
        <v/>
      </c>
      <c r="E114" s="152" t="str">
        <f t="shared" ref="E114:AI114" si="26">IF(E54="","",IF(ISERROR(VLOOKUP(E54,$O$7:$AG$19,18,0)),"",VLOOKUP(E54,$O$7:$AG$19,18,0)))</f>
        <v/>
      </c>
      <c r="F114" s="152" t="str">
        <f t="shared" si="26"/>
        <v/>
      </c>
      <c r="G114" s="152" t="str">
        <f t="shared" si="26"/>
        <v/>
      </c>
      <c r="H114" s="152" t="str">
        <f t="shared" si="26"/>
        <v/>
      </c>
      <c r="I114" s="152" t="str">
        <f t="shared" si="26"/>
        <v/>
      </c>
      <c r="J114" s="152" t="str">
        <f t="shared" si="26"/>
        <v/>
      </c>
      <c r="K114" s="152" t="str">
        <f t="shared" si="26"/>
        <v/>
      </c>
      <c r="L114" s="152" t="str">
        <f t="shared" si="26"/>
        <v/>
      </c>
      <c r="M114" s="152" t="str">
        <f t="shared" si="26"/>
        <v/>
      </c>
      <c r="N114" s="152" t="str">
        <f t="shared" si="26"/>
        <v/>
      </c>
      <c r="O114" s="152" t="str">
        <f t="shared" si="26"/>
        <v/>
      </c>
      <c r="P114" s="152" t="str">
        <f t="shared" si="26"/>
        <v/>
      </c>
      <c r="Q114" s="152" t="str">
        <f t="shared" si="26"/>
        <v/>
      </c>
      <c r="R114" s="152" t="str">
        <f t="shared" si="26"/>
        <v/>
      </c>
      <c r="S114" s="152" t="str">
        <f t="shared" si="26"/>
        <v/>
      </c>
      <c r="T114" s="152" t="str">
        <f t="shared" si="26"/>
        <v/>
      </c>
      <c r="U114" s="152" t="str">
        <f t="shared" si="26"/>
        <v/>
      </c>
      <c r="V114" s="152" t="str">
        <f t="shared" si="26"/>
        <v/>
      </c>
      <c r="W114" s="152" t="str">
        <f t="shared" si="26"/>
        <v/>
      </c>
      <c r="X114" s="152" t="str">
        <f t="shared" si="26"/>
        <v/>
      </c>
      <c r="Y114" s="152" t="str">
        <f t="shared" si="26"/>
        <v/>
      </c>
      <c r="Z114" s="152" t="str">
        <f t="shared" si="26"/>
        <v/>
      </c>
      <c r="AA114" s="152" t="str">
        <f t="shared" si="26"/>
        <v/>
      </c>
      <c r="AB114" s="152" t="str">
        <f t="shared" si="26"/>
        <v/>
      </c>
      <c r="AC114" s="152" t="str">
        <f t="shared" si="26"/>
        <v/>
      </c>
      <c r="AD114" s="152" t="str">
        <f t="shared" si="26"/>
        <v/>
      </c>
      <c r="AE114" s="152" t="str">
        <f t="shared" si="26"/>
        <v/>
      </c>
      <c r="AF114" s="152" t="str">
        <f t="shared" si="26"/>
        <v/>
      </c>
      <c r="AG114" s="152" t="str">
        <f t="shared" si="26"/>
        <v/>
      </c>
      <c r="AH114" s="152" t="str">
        <f t="shared" si="26"/>
        <v/>
      </c>
      <c r="AI114" s="152" t="str">
        <f t="shared" si="26"/>
        <v/>
      </c>
      <c r="AJ114" s="171">
        <f t="shared" si="21"/>
        <v>0</v>
      </c>
    </row>
    <row r="115" spans="2:36" s="74" customFormat="1" x14ac:dyDescent="0.15">
      <c r="B115" s="162"/>
      <c r="C115" s="152"/>
      <c r="D115" s="152" t="str">
        <f>IF(D56="","",D56)</f>
        <v/>
      </c>
      <c r="E115" s="152" t="str">
        <f t="shared" ref="E115:AI115" si="27">IF(E56="","",IF(ISERROR(VLOOKUP(E56,$O$7:$AG$19,18,0)),"",VLOOKUP(E56,$O$7:$AG$19,18,0)))</f>
        <v/>
      </c>
      <c r="F115" s="152" t="str">
        <f t="shared" si="27"/>
        <v/>
      </c>
      <c r="G115" s="152" t="str">
        <f t="shared" si="27"/>
        <v/>
      </c>
      <c r="H115" s="152" t="str">
        <f t="shared" si="27"/>
        <v/>
      </c>
      <c r="I115" s="152" t="str">
        <f t="shared" si="27"/>
        <v/>
      </c>
      <c r="J115" s="152" t="str">
        <f t="shared" si="27"/>
        <v/>
      </c>
      <c r="K115" s="152" t="str">
        <f t="shared" si="27"/>
        <v/>
      </c>
      <c r="L115" s="152" t="str">
        <f t="shared" si="27"/>
        <v/>
      </c>
      <c r="M115" s="152" t="str">
        <f t="shared" si="27"/>
        <v/>
      </c>
      <c r="N115" s="152" t="str">
        <f t="shared" si="27"/>
        <v/>
      </c>
      <c r="O115" s="152" t="str">
        <f t="shared" si="27"/>
        <v/>
      </c>
      <c r="P115" s="152" t="str">
        <f t="shared" si="27"/>
        <v/>
      </c>
      <c r="Q115" s="152" t="str">
        <f t="shared" si="27"/>
        <v/>
      </c>
      <c r="R115" s="152" t="str">
        <f t="shared" si="27"/>
        <v/>
      </c>
      <c r="S115" s="152" t="str">
        <f t="shared" si="27"/>
        <v/>
      </c>
      <c r="T115" s="152" t="str">
        <f t="shared" si="27"/>
        <v/>
      </c>
      <c r="U115" s="152" t="str">
        <f t="shared" si="27"/>
        <v/>
      </c>
      <c r="V115" s="152" t="str">
        <f t="shared" si="27"/>
        <v/>
      </c>
      <c r="W115" s="152" t="str">
        <f t="shared" si="27"/>
        <v/>
      </c>
      <c r="X115" s="152" t="str">
        <f t="shared" si="27"/>
        <v/>
      </c>
      <c r="Y115" s="152" t="str">
        <f t="shared" si="27"/>
        <v/>
      </c>
      <c r="Z115" s="152" t="str">
        <f t="shared" si="27"/>
        <v/>
      </c>
      <c r="AA115" s="152" t="str">
        <f t="shared" si="27"/>
        <v/>
      </c>
      <c r="AB115" s="152" t="str">
        <f t="shared" si="27"/>
        <v/>
      </c>
      <c r="AC115" s="152" t="str">
        <f t="shared" si="27"/>
        <v/>
      </c>
      <c r="AD115" s="152" t="str">
        <f t="shared" si="27"/>
        <v/>
      </c>
      <c r="AE115" s="152" t="str">
        <f t="shared" si="27"/>
        <v/>
      </c>
      <c r="AF115" s="152" t="str">
        <f t="shared" si="27"/>
        <v/>
      </c>
      <c r="AG115" s="152" t="str">
        <f t="shared" si="27"/>
        <v/>
      </c>
      <c r="AH115" s="152" t="str">
        <f t="shared" si="27"/>
        <v/>
      </c>
      <c r="AI115" s="152" t="str">
        <f t="shared" si="27"/>
        <v/>
      </c>
      <c r="AJ115" s="171">
        <f t="shared" si="21"/>
        <v>0</v>
      </c>
    </row>
    <row r="116" spans="2:36" s="74" customFormat="1" x14ac:dyDescent="0.15">
      <c r="B116" s="172"/>
      <c r="C116" s="173"/>
      <c r="D116" s="173" t="str">
        <f>IF(D58="","",D58)</f>
        <v/>
      </c>
      <c r="E116" s="173" t="str">
        <f t="shared" ref="E116:AI116" si="28">IF(E58="","",IF(ISERROR(VLOOKUP(E58,$O$7:$AG$19,18,0)),"",VLOOKUP(E58,$O$7:$AG$19,18,0)))</f>
        <v/>
      </c>
      <c r="F116" s="173" t="str">
        <f t="shared" si="28"/>
        <v/>
      </c>
      <c r="G116" s="173" t="str">
        <f t="shared" si="28"/>
        <v/>
      </c>
      <c r="H116" s="173" t="str">
        <f t="shared" si="28"/>
        <v/>
      </c>
      <c r="I116" s="173" t="str">
        <f t="shared" si="28"/>
        <v/>
      </c>
      <c r="J116" s="173" t="str">
        <f t="shared" si="28"/>
        <v/>
      </c>
      <c r="K116" s="173" t="str">
        <f t="shared" si="28"/>
        <v/>
      </c>
      <c r="L116" s="173" t="str">
        <f t="shared" si="28"/>
        <v/>
      </c>
      <c r="M116" s="173" t="str">
        <f t="shared" si="28"/>
        <v/>
      </c>
      <c r="N116" s="173" t="str">
        <f t="shared" si="28"/>
        <v/>
      </c>
      <c r="O116" s="173" t="str">
        <f t="shared" si="28"/>
        <v/>
      </c>
      <c r="P116" s="173" t="str">
        <f t="shared" si="28"/>
        <v/>
      </c>
      <c r="Q116" s="173" t="str">
        <f t="shared" si="28"/>
        <v/>
      </c>
      <c r="R116" s="173" t="str">
        <f t="shared" si="28"/>
        <v/>
      </c>
      <c r="S116" s="173" t="str">
        <f t="shared" si="28"/>
        <v/>
      </c>
      <c r="T116" s="173" t="str">
        <f t="shared" si="28"/>
        <v/>
      </c>
      <c r="U116" s="173" t="str">
        <f t="shared" si="28"/>
        <v/>
      </c>
      <c r="V116" s="173" t="str">
        <f t="shared" si="28"/>
        <v/>
      </c>
      <c r="W116" s="173" t="str">
        <f t="shared" si="28"/>
        <v/>
      </c>
      <c r="X116" s="173" t="str">
        <f t="shared" si="28"/>
        <v/>
      </c>
      <c r="Y116" s="173" t="str">
        <f t="shared" si="28"/>
        <v/>
      </c>
      <c r="Z116" s="173" t="str">
        <f t="shared" si="28"/>
        <v/>
      </c>
      <c r="AA116" s="173" t="str">
        <f t="shared" si="28"/>
        <v/>
      </c>
      <c r="AB116" s="173" t="str">
        <f t="shared" si="28"/>
        <v/>
      </c>
      <c r="AC116" s="173" t="str">
        <f t="shared" si="28"/>
        <v/>
      </c>
      <c r="AD116" s="173" t="str">
        <f t="shared" si="28"/>
        <v/>
      </c>
      <c r="AE116" s="173" t="str">
        <f t="shared" si="28"/>
        <v/>
      </c>
      <c r="AF116" s="173" t="str">
        <f t="shared" si="28"/>
        <v/>
      </c>
      <c r="AG116" s="173" t="str">
        <f t="shared" si="28"/>
        <v/>
      </c>
      <c r="AH116" s="173" t="str">
        <f t="shared" si="28"/>
        <v/>
      </c>
      <c r="AI116" s="173" t="str">
        <f t="shared" si="28"/>
        <v/>
      </c>
      <c r="AJ116" s="174">
        <f t="shared" si="21"/>
        <v>0</v>
      </c>
    </row>
  </sheetData>
  <mergeCells count="227">
    <mergeCell ref="B107:D107"/>
    <mergeCell ref="Q25:S25"/>
    <mergeCell ref="U25:W25"/>
    <mergeCell ref="B25:J25"/>
    <mergeCell ref="L25:P25"/>
    <mergeCell ref="K60:K61"/>
    <mergeCell ref="L60:L61"/>
    <mergeCell ref="M60:M61"/>
    <mergeCell ref="N60:N61"/>
    <mergeCell ref="H60:H61"/>
    <mergeCell ref="C74:AM74"/>
    <mergeCell ref="C75:AM75"/>
    <mergeCell ref="C71:AM71"/>
    <mergeCell ref="C72:AM72"/>
    <mergeCell ref="C73:AM73"/>
    <mergeCell ref="C46:C47"/>
    <mergeCell ref="D46:D47"/>
    <mergeCell ref="C50:C51"/>
    <mergeCell ref="B60:D61"/>
    <mergeCell ref="E60:E61"/>
    <mergeCell ref="F60:F61"/>
    <mergeCell ref="G60:G61"/>
    <mergeCell ref="AH60:AH61"/>
    <mergeCell ref="AL52:AL53"/>
    <mergeCell ref="B23:F23"/>
    <mergeCell ref="G23:O23"/>
    <mergeCell ref="C70:AM70"/>
    <mergeCell ref="C67:AN67"/>
    <mergeCell ref="AL60:AL65"/>
    <mergeCell ref="AI60:AI61"/>
    <mergeCell ref="B62:AI63"/>
    <mergeCell ref="B64:AI65"/>
    <mergeCell ref="AB60:AB61"/>
    <mergeCell ref="AF60:AF61"/>
    <mergeCell ref="C31:C32"/>
    <mergeCell ref="D31:D32"/>
    <mergeCell ref="C33:C34"/>
    <mergeCell ref="D33:D34"/>
    <mergeCell ref="C35:C36"/>
    <mergeCell ref="D35:D36"/>
    <mergeCell ref="D50:D51"/>
    <mergeCell ref="C52:C53"/>
    <mergeCell ref="D52:D53"/>
    <mergeCell ref="B42:B59"/>
    <mergeCell ref="C42:C43"/>
    <mergeCell ref="AL56:AL57"/>
    <mergeCell ref="AL54:AL55"/>
    <mergeCell ref="AK56:AK57"/>
    <mergeCell ref="AK54:AK55"/>
    <mergeCell ref="I60:I61"/>
    <mergeCell ref="AE60:AE61"/>
    <mergeCell ref="D42:D43"/>
    <mergeCell ref="AL42:AL43"/>
    <mergeCell ref="AK46:AK47"/>
    <mergeCell ref="AL46:AL47"/>
    <mergeCell ref="AJ54:AJ55"/>
    <mergeCell ref="AJ46:AJ47"/>
    <mergeCell ref="AJ48:AJ49"/>
    <mergeCell ref="AL58:AL59"/>
    <mergeCell ref="AK50:AK51"/>
    <mergeCell ref="AL50:AL51"/>
    <mergeCell ref="X60:X61"/>
    <mergeCell ref="Y60:Y61"/>
    <mergeCell ref="S60:S61"/>
    <mergeCell ref="AA60:AA61"/>
    <mergeCell ref="O60:O61"/>
    <mergeCell ref="P60:P61"/>
    <mergeCell ref="Q60:Q61"/>
    <mergeCell ref="R60:R61"/>
    <mergeCell ref="AK58:AK59"/>
    <mergeCell ref="AL35:AL36"/>
    <mergeCell ref="AJ35:AJ36"/>
    <mergeCell ref="AJ31:AJ32"/>
    <mergeCell ref="AJ42:AJ43"/>
    <mergeCell ref="AJ40:AJ41"/>
    <mergeCell ref="C44:C45"/>
    <mergeCell ref="D44:D45"/>
    <mergeCell ref="AK35:AK36"/>
    <mergeCell ref="AJ52:AJ53"/>
    <mergeCell ref="AK52:AK53"/>
    <mergeCell ref="AJ50:AJ51"/>
    <mergeCell ref="AK31:AK32"/>
    <mergeCell ref="AJ33:AJ34"/>
    <mergeCell ref="AK33:AK34"/>
    <mergeCell ref="AL29:AL30"/>
    <mergeCell ref="AK27:AK28"/>
    <mergeCell ref="AL27:AL28"/>
    <mergeCell ref="AJ27:AJ28"/>
    <mergeCell ref="AB22:AF22"/>
    <mergeCell ref="AB23:AF23"/>
    <mergeCell ref="AG23:AL23"/>
    <mergeCell ref="C68:AM68"/>
    <mergeCell ref="C58:C59"/>
    <mergeCell ref="C48:C49"/>
    <mergeCell ref="D48:D49"/>
    <mergeCell ref="AK48:AK49"/>
    <mergeCell ref="C54:C55"/>
    <mergeCell ref="D54:D55"/>
    <mergeCell ref="AJ58:AJ59"/>
    <mergeCell ref="T60:T61"/>
    <mergeCell ref="U60:U61"/>
    <mergeCell ref="V60:V61"/>
    <mergeCell ref="W60:W61"/>
    <mergeCell ref="Z60:Z61"/>
    <mergeCell ref="AC60:AC61"/>
    <mergeCell ref="AD60:AD61"/>
    <mergeCell ref="J60:J61"/>
    <mergeCell ref="AG60:AG61"/>
    <mergeCell ref="B22:D22"/>
    <mergeCell ref="C56:C57"/>
    <mergeCell ref="D56:D57"/>
    <mergeCell ref="AJ56:AJ57"/>
    <mergeCell ref="B40:B41"/>
    <mergeCell ref="C40:C41"/>
    <mergeCell ref="D40:D41"/>
    <mergeCell ref="AB25:AE25"/>
    <mergeCell ref="AH25:AI25"/>
    <mergeCell ref="AF25:AG25"/>
    <mergeCell ref="AJ25:AL25"/>
    <mergeCell ref="AK44:AK45"/>
    <mergeCell ref="AL44:AL45"/>
    <mergeCell ref="AJ29:AJ30"/>
    <mergeCell ref="AJ44:AJ45"/>
    <mergeCell ref="AL48:AL49"/>
    <mergeCell ref="AL31:AL32"/>
    <mergeCell ref="AK42:AK43"/>
    <mergeCell ref="AK40:AK41"/>
    <mergeCell ref="AL40:AL41"/>
    <mergeCell ref="AL33:AL34"/>
    <mergeCell ref="AG22:AL22"/>
    <mergeCell ref="R23:U23"/>
    <mergeCell ref="AK29:AK30"/>
    <mergeCell ref="J1:K1"/>
    <mergeCell ref="B3:D3"/>
    <mergeCell ref="E3:F3"/>
    <mergeCell ref="G3:H3"/>
    <mergeCell ref="I5:J5"/>
    <mergeCell ref="L1:M1"/>
    <mergeCell ref="O1:P1"/>
    <mergeCell ref="T1:U1"/>
    <mergeCell ref="B2:D2"/>
    <mergeCell ref="E2:F2"/>
    <mergeCell ref="G2:H2"/>
    <mergeCell ref="B1:D1"/>
    <mergeCell ref="E1:F1"/>
    <mergeCell ref="G1:H1"/>
    <mergeCell ref="C7:D7"/>
    <mergeCell ref="B6:D6"/>
    <mergeCell ref="E6:F6"/>
    <mergeCell ref="I6:J6"/>
    <mergeCell ref="G5:H5"/>
    <mergeCell ref="G6:H6"/>
    <mergeCell ref="B4:D4"/>
    <mergeCell ref="E4:F4"/>
    <mergeCell ref="G4:H4"/>
    <mergeCell ref="B5:D5"/>
    <mergeCell ref="E5:F5"/>
    <mergeCell ref="I4:J4"/>
    <mergeCell ref="O8:Q8"/>
    <mergeCell ref="R8:AC8"/>
    <mergeCell ref="AD8:AE8"/>
    <mergeCell ref="AF8:AG8"/>
    <mergeCell ref="O6:AG6"/>
    <mergeCell ref="O7:Q7"/>
    <mergeCell ref="R7:AC7"/>
    <mergeCell ref="AD7:AE7"/>
    <mergeCell ref="AF7:AG7"/>
    <mergeCell ref="O11:Q11"/>
    <mergeCell ref="R11:AC11"/>
    <mergeCell ref="AD11:AE11"/>
    <mergeCell ref="AF11:AG11"/>
    <mergeCell ref="O10:Q10"/>
    <mergeCell ref="R10:AC10"/>
    <mergeCell ref="AD10:AE10"/>
    <mergeCell ref="AF10:AG10"/>
    <mergeCell ref="O9:Q9"/>
    <mergeCell ref="R9:AC9"/>
    <mergeCell ref="AD9:AE9"/>
    <mergeCell ref="AF9:AG9"/>
    <mergeCell ref="O14:Q14"/>
    <mergeCell ref="R14:AC14"/>
    <mergeCell ref="AD14:AE14"/>
    <mergeCell ref="AF14:AG14"/>
    <mergeCell ref="O13:Q13"/>
    <mergeCell ref="R13:AC13"/>
    <mergeCell ref="AD13:AE13"/>
    <mergeCell ref="AF13:AG13"/>
    <mergeCell ref="O12:Q12"/>
    <mergeCell ref="R12:AC12"/>
    <mergeCell ref="AD12:AE12"/>
    <mergeCell ref="AF12:AG12"/>
    <mergeCell ref="AD17:AE17"/>
    <mergeCell ref="AF17:AG17"/>
    <mergeCell ref="O16:Q16"/>
    <mergeCell ref="R16:AC16"/>
    <mergeCell ref="AD16:AE16"/>
    <mergeCell ref="AF16:AG16"/>
    <mergeCell ref="O15:Q15"/>
    <mergeCell ref="R15:AC15"/>
    <mergeCell ref="AD15:AE15"/>
    <mergeCell ref="AF15:AG15"/>
    <mergeCell ref="O17:Q17"/>
    <mergeCell ref="R17:AC17"/>
    <mergeCell ref="B78:M78"/>
    <mergeCell ref="O19:Q19"/>
    <mergeCell ref="R19:AC19"/>
    <mergeCell ref="D58:D59"/>
    <mergeCell ref="C69:AM69"/>
    <mergeCell ref="AK62:AK65"/>
    <mergeCell ref="AF19:AG19"/>
    <mergeCell ref="O18:Q18"/>
    <mergeCell ref="R18:AC18"/>
    <mergeCell ref="AD19:AE19"/>
    <mergeCell ref="B31:B32"/>
    <mergeCell ref="B33:B34"/>
    <mergeCell ref="B35:B36"/>
    <mergeCell ref="B27:B28"/>
    <mergeCell ref="C27:C28"/>
    <mergeCell ref="D27:D28"/>
    <mergeCell ref="B29:B30"/>
    <mergeCell ref="C29:C30"/>
    <mergeCell ref="D29:D30"/>
    <mergeCell ref="AD18:AE18"/>
    <mergeCell ref="AF18:AG18"/>
    <mergeCell ref="AM66:AN66"/>
    <mergeCell ref="AM22:AN22"/>
    <mergeCell ref="C66:AL66"/>
  </mergeCells>
  <phoneticPr fontId="2"/>
  <conditionalFormatting sqref="E29:AI29 E31:AI31 E33:AI33 E35:AI35 E42:AI42 E44:AI44 E46:AI46 E48:AI48 E50:AI50 E52:AI52 E54:AI54 E56:AI56 E58:AI58 O8:Q19">
    <cfRule type="cellIs" dxfId="1" priority="1" stopIfTrue="1" operator="equal">
      <formula>"夜"</formula>
    </cfRule>
    <cfRule type="cellIs" dxfId="0" priority="2" stopIfTrue="1" operator="equal">
      <formula>"明"</formula>
    </cfRule>
  </conditionalFormatting>
  <dataValidations count="2">
    <dataValidation imeMode="off" allowBlank="1" showInputMessage="1" showErrorMessage="1" sqref="C8:C9 E9:H21 E2:F6 AD8:AF21 I5:J6 C29:C36 C58:C59 C42:C56 J1:K1 G1:H1"/>
    <dataValidation imeMode="hiragana" allowBlank="1" showInputMessage="1" showErrorMessage="1" sqref="D42:D57"/>
  </dataValidations>
  <pageMargins left="0.19685039370078741" right="0.19685039370078741" top="0.6692913385826772" bottom="0.6692913385826772" header="0.19685039370078741" footer="0.23622047244094491"/>
  <pageSetup paperSize="9" scale="8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参考様式1-4(認デイ 共用型) 様式</vt:lpstr>
      <vt:lpstr>参考様式1-4(認デイ 共用型) 記載例</vt:lpstr>
      <vt:lpstr>参考様式1-4(認デイ 共用型) PC入力用</vt:lpstr>
      <vt:lpstr>'参考様式1-4(認デイ 共用型) PC入力用'!Print_Area</vt:lpstr>
      <vt:lpstr>'参考様式1-4(認デイ 共用型) 記載例'!Print_Area</vt:lpstr>
      <vt:lpstr>'参考様式1-4(認デイ 共用型) 様式'!Print_Area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H-Ohkubo</dc:creator>
  <cp:lastModifiedBy>H-Ohkubo</cp:lastModifiedBy>
  <cp:lastPrinted>2019-04-18T04:24:20Z</cp:lastPrinted>
  <dcterms:created xsi:type="dcterms:W3CDTF">2004-01-08T02:39:36Z</dcterms:created>
  <dcterms:modified xsi:type="dcterms:W3CDTF">2019-04-24T03:47:44Z</dcterms:modified>
</cp:coreProperties>
</file>