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4.71\090-本部-指定係監査指導係-共有フォルダ\指定係\特定・処遇\【3.11②国差替え　一部修正版】\"/>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<sst xmlns="http://schemas.openxmlformats.org/spreadsheetml/2006/main" count="2211" uniqueCount="512">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</sst>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14384" y="40176450"/>
              <a:ext cx="221119" cy="1254785"/>
              <a:chOff x="904875" y="8182021"/>
              <a:chExt cx="209550" cy="970342"/>
            </a:xfrm>
          </xdr:grpSpPr>
          <xdr:sp macro="" textlink="">
            <xdr:nvSpPr>
              <xdr:cNvPr id="75777" name="Check Box 1" hidden="1">
                <a:extLst>
                  <a:ext uri="{63B3BB69-23CF-44E3-9099-C40C66FF867C}">
                    <a14:compatExt spid="_x0000_s75777"/>
                  </a:ext>
                  <a:ext uri="{FF2B5EF4-FFF2-40B4-BE49-F238E27FC236}">
                    <a16:creationId xmlns="" xmlns:a16="http://schemas.microsoft.com/office/drawing/2014/main" id="{00000000-0008-0000-0200-000001280100}"/>
                  </a:ext>
                </a:extLst>
              </xdr:cNvPr>
              <xdr:cNvSpPr/>
            </xdr:nvSpPr>
            <xdr:spPr bwMode="auto">
              <a:xfrm>
                <a:off x="904875" y="8182021"/>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163</xdr:row>
          <xdr:rowOff>0</xdr:rowOff>
        </xdr:to>
        <xdr:sp macro="" textlink="">
          <xdr:nvSpPr>
            <xdr:cNvPr id="75782" name="Check Box 6" hidden="1">
              <a:extLst>
                <a:ext uri="{63B3BB69-23CF-44E3-9099-C40C66FF867C}">
                  <a14:compatExt spid="_x0000_s75782"/>
                </a:ext>
                <a:ext uri="{FF2B5EF4-FFF2-40B4-BE49-F238E27FC236}">
                  <a16:creationId xmlns=""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 xmlns:a16="http://schemas.microsoft.com/office/drawing/2014/main" id="{00000000-0008-0000-0200-00000A000000}"/>
                </a:ext>
              </a:extLst>
            </xdr:cNvPr>
            <xdr:cNvGrpSpPr/>
          </xdr:nvGrpSpPr>
          <xdr:grpSpPr>
            <a:xfrm>
              <a:off x="814385" y="41325800"/>
              <a:ext cx="177800" cy="1889125"/>
              <a:chOff x="914400" y="8944020"/>
              <a:chExt cx="209550" cy="1866932"/>
            </a:xfrm>
          </xdr:grpSpPr>
          <xdr:sp macro="" textlink="">
            <xdr:nvSpPr>
              <xdr:cNvPr id="75783" name="Check Box 7" hidden="1">
                <a:extLst>
                  <a:ext uri="{63B3BB69-23CF-44E3-9099-C40C66FF867C}">
                    <a14:compatExt spid="_x0000_s75783"/>
                  </a:ext>
                  <a:ext uri="{FF2B5EF4-FFF2-40B4-BE49-F238E27FC236}">
                    <a16:creationId xmlns="" xmlns:a16="http://schemas.microsoft.com/office/drawing/2014/main" id="{00000000-0008-0000-0200-000007280100}"/>
                  </a:ext>
                </a:extLst>
              </xdr:cNvPr>
              <xdr:cNvSpPr/>
            </xdr:nvSpPr>
            <xdr:spPr bwMode="auto">
              <a:xfrm>
                <a:off x="914400" y="8944020"/>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 xmlns:a16="http://schemas.microsoft.com/office/drawing/2014/main" id="{00000000-0008-0000-0200-00000E280100}"/>
                  </a:ext>
                </a:extLst>
              </xdr:cNvPr>
              <xdr:cNvSpPr/>
            </xdr:nvSpPr>
            <xdr:spPr bwMode="auto">
              <a:xfrm>
                <a:off x="914400" y="10564902"/>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151425"/>
              <a:ext cx="190500" cy="1422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14385" y="43129198"/>
              <a:ext cx="214315" cy="1479551"/>
              <a:chOff x="923925" y="10747141"/>
              <a:chExt cx="219090" cy="1244132"/>
            </a:xfrm>
          </xdr:grpSpPr>
          <xdr:sp macro="" textlink="">
            <xdr:nvSpPr>
              <xdr:cNvPr id="75791" name="Check Box 15" hidden="1">
                <a:extLst>
                  <a:ext uri="{63B3BB69-23CF-44E3-9099-C40C66FF867C}">
                    <a14:compatExt spid="_x0000_s75791"/>
                  </a:ext>
                  <a:ext uri="{FF2B5EF4-FFF2-40B4-BE49-F238E27FC236}">
                    <a16:creationId xmlns=""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 xmlns:a16="http://schemas.microsoft.com/office/drawing/2014/main" id="{00000000-0008-0000-0200-000010280100}"/>
                  </a:ext>
                </a:extLst>
              </xdr:cNvPr>
              <xdr:cNvSpPr/>
            </xdr:nvSpPr>
            <xdr:spPr bwMode="auto">
              <a:xfrm>
                <a:off x="925724" y="10747141"/>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 xmlns:a16="http://schemas.microsoft.com/office/drawing/2014/main"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59994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56184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50" zoomScaleNormal="120" zoomScaleSheetLayoutView="15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6" t="s">
        <v>176</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1">
        <v>2</v>
      </c>
      <c r="AE4" s="891"/>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433</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85</v>
      </c>
      <c r="B28" s="362" t="s">
        <v>150</v>
      </c>
      <c r="C28" s="366"/>
      <c r="D28" s="897">
        <f>$AD$4</f>
        <v>2</v>
      </c>
      <c r="E28" s="897"/>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280</v>
      </c>
      <c r="AJ35" s="923"/>
      <c r="AK35" s="115"/>
      <c r="AT35" s="117"/>
    </row>
    <row r="36" spans="1:46" s="114" customFormat="1" ht="21" customHeight="1" thickBot="1">
      <c r="A36" s="330" t="s">
        <v>151</v>
      </c>
      <c r="B36" s="916" t="s">
        <v>16</v>
      </c>
      <c r="C36" s="916"/>
      <c r="D36" s="916"/>
      <c r="E36" s="916"/>
      <c r="F36" s="916"/>
      <c r="G36" s="916"/>
      <c r="H36" s="916"/>
      <c r="I36" s="916"/>
      <c r="J36" s="916"/>
      <c r="K36" s="916"/>
      <c r="L36" s="917"/>
      <c r="M36" s="388"/>
      <c r="N36" s="389" t="s">
        <v>84</v>
      </c>
      <c r="O36" s="389"/>
      <c r="P36" s="913">
        <v>2</v>
      </c>
      <c r="Q36" s="913"/>
      <c r="R36" s="389" t="s">
        <v>12</v>
      </c>
      <c r="S36" s="913">
        <v>4</v>
      </c>
      <c r="T36" s="913"/>
      <c r="U36" s="389" t="s">
        <v>13</v>
      </c>
      <c r="V36" s="914" t="s">
        <v>14</v>
      </c>
      <c r="W36" s="914"/>
      <c r="X36" s="389" t="s">
        <v>84</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8"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402</v>
      </c>
      <c r="C45" s="848"/>
      <c r="D45" s="848"/>
      <c r="E45" s="848"/>
      <c r="F45" s="848"/>
      <c r="G45" s="848"/>
      <c r="H45" s="848"/>
      <c r="I45" s="848"/>
      <c r="J45" s="848"/>
      <c r="K45" s="848"/>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140</v>
      </c>
      <c r="C46" s="857"/>
      <c r="D46" s="857"/>
      <c r="E46" s="857"/>
      <c r="F46" s="857"/>
      <c r="G46" s="857"/>
      <c r="H46" s="857"/>
      <c r="I46" s="857"/>
      <c r="J46" s="857"/>
      <c r="K46" s="857"/>
      <c r="L46" s="402"/>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85</v>
      </c>
      <c r="B47" s="849" t="s">
        <v>497</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30</v>
      </c>
      <c r="B48" s="848" t="s">
        <v>437</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3">
        <f>AD4</f>
        <v>2</v>
      </c>
      <c r="E49" s="843"/>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280</v>
      </c>
      <c r="AJ56" s="856"/>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240</v>
      </c>
      <c r="AT58" s="117"/>
    </row>
    <row r="59" spans="1:50" ht="21.75" customHeight="1" thickBot="1">
      <c r="A59" s="816"/>
      <c r="B59" s="429" t="s">
        <v>501</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89</v>
      </c>
      <c r="Y59" s="995">
        <v>1135.8</v>
      </c>
      <c r="Z59" s="996"/>
      <c r="AA59" s="996"/>
      <c r="AB59" s="996"/>
      <c r="AC59" s="997"/>
      <c r="AD59" s="434" t="s">
        <v>89</v>
      </c>
      <c r="AE59" s="995">
        <v>420.8</v>
      </c>
      <c r="AF59" s="996"/>
      <c r="AG59" s="996"/>
      <c r="AH59" s="996"/>
      <c r="AI59" s="997"/>
      <c r="AJ59" s="435" t="s">
        <v>89</v>
      </c>
      <c r="AL59" s="132" t="s">
        <v>245</v>
      </c>
      <c r="AT59" s="117"/>
    </row>
    <row r="60" spans="1:50" ht="21.75" customHeight="1" thickBot="1">
      <c r="A60" s="816"/>
      <c r="B60" s="436" t="s">
        <v>502</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89</v>
      </c>
      <c r="Y60" s="893">
        <v>94.6</v>
      </c>
      <c r="Z60" s="894"/>
      <c r="AA60" s="894"/>
      <c r="AB60" s="894"/>
      <c r="AC60" s="895"/>
      <c r="AD60" s="434" t="s">
        <v>89</v>
      </c>
      <c r="AE60" s="893">
        <v>35.4</v>
      </c>
      <c r="AF60" s="894"/>
      <c r="AG60" s="894"/>
      <c r="AH60" s="894"/>
      <c r="AI60" s="895"/>
      <c r="AJ60" s="435" t="s">
        <v>89</v>
      </c>
      <c r="AL60" s="132" t="s">
        <v>313</v>
      </c>
      <c r="AT60" s="117"/>
    </row>
    <row r="61" spans="1:50" ht="21.75" customHeight="1" thickBot="1">
      <c r="A61" s="816"/>
      <c r="B61" s="436" t="s">
        <v>503</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400</v>
      </c>
      <c r="AT61" s="117"/>
    </row>
    <row r="62" spans="1:50" ht="18" customHeight="1">
      <c r="A62" s="816"/>
      <c r="B62" s="861" t="s">
        <v>504</v>
      </c>
      <c r="C62" s="862"/>
      <c r="D62" s="862"/>
      <c r="E62" s="862"/>
      <c r="F62" s="862"/>
      <c r="G62" s="862"/>
      <c r="H62" s="862"/>
      <c r="I62" s="862"/>
      <c r="J62" s="862"/>
      <c r="K62" s="440"/>
      <c r="L62" s="441" t="s">
        <v>389</v>
      </c>
      <c r="M62" s="442"/>
      <c r="N62" s="442"/>
      <c r="O62" s="442"/>
      <c r="P62" s="442"/>
      <c r="Q62" s="442"/>
      <c r="R62" s="442"/>
      <c r="S62" s="874">
        <f>CEILING(AN63,1)</f>
        <v>88206</v>
      </c>
      <c r="T62" s="875"/>
      <c r="U62" s="875"/>
      <c r="V62" s="875"/>
      <c r="W62" s="875"/>
      <c r="X62" s="443"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44"/>
      <c r="L63" s="437"/>
      <c r="M63" s="445" t="s">
        <v>295</v>
      </c>
      <c r="N63" s="839">
        <f>T63</f>
        <v>19158343.200000003</v>
      </c>
      <c r="O63" s="839"/>
      <c r="P63" s="839"/>
      <c r="Q63" s="445" t="s">
        <v>390</v>
      </c>
      <c r="R63" s="446" t="s">
        <v>391</v>
      </c>
      <c r="S63" s="447" t="s">
        <v>295</v>
      </c>
      <c r="T63" s="871">
        <f>S60*S62*12</f>
        <v>19158343.200000003</v>
      </c>
      <c r="U63" s="871"/>
      <c r="V63" s="871"/>
      <c r="W63" s="448" t="s">
        <v>390</v>
      </c>
      <c r="X63" s="449"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40"/>
      <c r="L64" s="441" t="s">
        <v>392</v>
      </c>
      <c r="M64" s="442"/>
      <c r="N64" s="442"/>
      <c r="O64" s="442"/>
      <c r="P64" s="442"/>
      <c r="Q64" s="442"/>
      <c r="R64" s="442"/>
      <c r="S64" s="872">
        <f>IF((CEILING(AN66,1)-AN66)-2*(CEILING(AO66,1)-AO66)&gt;=0,CEILING(AN66,1),CEILING(AN66+AS67/S60/12,1))</f>
        <v>24412</v>
      </c>
      <c r="T64" s="873"/>
      <c r="U64" s="873"/>
      <c r="V64" s="873"/>
      <c r="W64" s="873"/>
      <c r="X64" s="450" t="s">
        <v>390</v>
      </c>
      <c r="Y64" s="872">
        <f>IF((CEILING(AN66,1)-AN66)-2*(CEILING(AO66,1)-AO66)&gt;=0,CEILING(AO66,1),FLOOR(AO66,1))</f>
        <v>12206</v>
      </c>
      <c r="Z64" s="873"/>
      <c r="AA64" s="873"/>
      <c r="AB64" s="873"/>
      <c r="AC64" s="873"/>
      <c r="AD64" s="450"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295</v>
      </c>
      <c r="N65" s="839">
        <f>SUM(T65,Z65)</f>
        <v>19158537.600000001</v>
      </c>
      <c r="O65" s="839"/>
      <c r="P65" s="839"/>
      <c r="Q65" s="445" t="s">
        <v>390</v>
      </c>
      <c r="R65" s="446" t="s">
        <v>391</v>
      </c>
      <c r="S65" s="451" t="s">
        <v>295</v>
      </c>
      <c r="T65" s="839">
        <f>S60*S64*12</f>
        <v>5302286.4000000004</v>
      </c>
      <c r="U65" s="839"/>
      <c r="V65" s="839"/>
      <c r="W65" s="445" t="s">
        <v>390</v>
      </c>
      <c r="X65" s="452" t="s">
        <v>391</v>
      </c>
      <c r="Y65" s="451" t="s">
        <v>295</v>
      </c>
      <c r="Z65" s="839">
        <f>Y60*Y64*12</f>
        <v>13856251.199999999</v>
      </c>
      <c r="AA65" s="839"/>
      <c r="AB65" s="839"/>
      <c r="AC65" s="445" t="s">
        <v>390</v>
      </c>
      <c r="AD65" s="452"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393</v>
      </c>
      <c r="M66" s="442"/>
      <c r="N66" s="442"/>
      <c r="O66" s="442"/>
      <c r="P66" s="442"/>
      <c r="Q66" s="442"/>
      <c r="R66" s="442"/>
      <c r="S66" s="874">
        <f>IF((CEILING(AN69,1)-AN69)-2*(CEILING(AO69,1)-AO69)&gt;=0,CEILING(AN69,1),CEILING(AN69+(AS69+AS70)/S60/12,1))</f>
        <v>21502</v>
      </c>
      <c r="T66" s="875"/>
      <c r="U66" s="875"/>
      <c r="V66" s="875"/>
      <c r="W66" s="875"/>
      <c r="X66" s="443" t="s">
        <v>390</v>
      </c>
      <c r="Y66" s="874">
        <f>IF((CEILING(AN69,1)-AN69)-2*(CEILING(AO69,1)-AO69)&gt;=0,CEILING(AO69,1),FLOOR(AO69,1))</f>
        <v>10751</v>
      </c>
      <c r="Z66" s="875"/>
      <c r="AA66" s="875"/>
      <c r="AB66" s="875"/>
      <c r="AC66" s="875"/>
      <c r="AD66" s="443" t="s">
        <v>390</v>
      </c>
      <c r="AE66" s="875">
        <f>IF(Y66-2*(CEILING(AP69,1))&gt;=0,CEILING(AP69,1),FLOOR(AP69,1))</f>
        <v>5375</v>
      </c>
      <c r="AF66" s="875"/>
      <c r="AG66" s="875"/>
      <c r="AH66" s="875"/>
      <c r="AI66" s="875"/>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295</v>
      </c>
      <c r="N67" s="871">
        <f>SUM(T67,Z67,AF67)</f>
        <v>19158069.600000001</v>
      </c>
      <c r="O67" s="871"/>
      <c r="P67" s="871"/>
      <c r="Q67" s="448" t="s">
        <v>390</v>
      </c>
      <c r="R67" s="456" t="s">
        <v>391</v>
      </c>
      <c r="S67" s="447" t="s">
        <v>295</v>
      </c>
      <c r="T67" s="871">
        <f>S60*S66*12</f>
        <v>4670234.4000000004</v>
      </c>
      <c r="U67" s="871"/>
      <c r="V67" s="871"/>
      <c r="W67" s="448" t="s">
        <v>390</v>
      </c>
      <c r="X67" s="452" t="s">
        <v>391</v>
      </c>
      <c r="Y67" s="447" t="s">
        <v>295</v>
      </c>
      <c r="Z67" s="871">
        <f>Y60*Y66*12</f>
        <v>12204535.199999999</v>
      </c>
      <c r="AA67" s="871"/>
      <c r="AB67" s="871"/>
      <c r="AC67" s="448" t="s">
        <v>390</v>
      </c>
      <c r="AD67" s="452" t="s">
        <v>391</v>
      </c>
      <c r="AE67" s="448" t="s">
        <v>295</v>
      </c>
      <c r="AF67" s="871">
        <f>AE60*AE66*12</f>
        <v>2283300</v>
      </c>
      <c r="AG67" s="871"/>
      <c r="AH67" s="871"/>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394</v>
      </c>
      <c r="M68" s="442"/>
      <c r="N68" s="442"/>
      <c r="O68" s="442"/>
      <c r="P68" s="442"/>
      <c r="Q68" s="442"/>
      <c r="R68" s="442"/>
      <c r="S68" s="867"/>
      <c r="T68" s="868"/>
      <c r="U68" s="868"/>
      <c r="V68" s="868"/>
      <c r="W68" s="869"/>
      <c r="X68" s="439" t="s">
        <v>390</v>
      </c>
      <c r="Y68" s="867"/>
      <c r="Z68" s="868"/>
      <c r="AA68" s="868"/>
      <c r="AB68" s="868"/>
      <c r="AC68" s="869"/>
      <c r="AD68" s="458" t="s">
        <v>390</v>
      </c>
      <c r="AE68" s="867"/>
      <c r="AF68" s="868"/>
      <c r="AG68" s="868"/>
      <c r="AH68" s="868"/>
      <c r="AI68" s="869"/>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295</v>
      </c>
      <c r="N69" s="870">
        <f>SUM(T69,Z69,AF69)</f>
        <v>0</v>
      </c>
      <c r="O69" s="870"/>
      <c r="P69" s="870"/>
      <c r="Q69" s="461" t="s">
        <v>390</v>
      </c>
      <c r="R69" s="462" t="s">
        <v>391</v>
      </c>
      <c r="S69" s="463" t="s">
        <v>295</v>
      </c>
      <c r="T69" s="870">
        <f>S60*S68*12</f>
        <v>0</v>
      </c>
      <c r="U69" s="870"/>
      <c r="V69" s="870"/>
      <c r="W69" s="461" t="s">
        <v>390</v>
      </c>
      <c r="X69" s="464" t="s">
        <v>391</v>
      </c>
      <c r="Y69" s="461" t="s">
        <v>295</v>
      </c>
      <c r="Z69" s="870">
        <f>Y60*Y68*12</f>
        <v>0</v>
      </c>
      <c r="AA69" s="870"/>
      <c r="AB69" s="870"/>
      <c r="AC69" s="461" t="s">
        <v>390</v>
      </c>
      <c r="AD69" s="464" t="s">
        <v>391</v>
      </c>
      <c r="AE69" s="461" t="s">
        <v>295</v>
      </c>
      <c r="AF69" s="870">
        <f>AE60*AE68*12</f>
        <v>0</v>
      </c>
      <c r="AG69" s="870"/>
      <c r="AH69" s="870"/>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138</v>
      </c>
      <c r="AA70" s="471"/>
      <c r="AB70" s="471"/>
      <c r="AC70" s="879"/>
      <c r="AD70" s="879"/>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120</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942">
        <v>2</v>
      </c>
      <c r="Q76" s="942"/>
      <c r="R76" s="389" t="s">
        <v>12</v>
      </c>
      <c r="S76" s="942">
        <v>4</v>
      </c>
      <c r="T76" s="942"/>
      <c r="U76" s="389" t="s">
        <v>13</v>
      </c>
      <c r="V76" s="914" t="s">
        <v>14</v>
      </c>
      <c r="W76" s="914"/>
      <c r="X76" s="389" t="s">
        <v>84</v>
      </c>
      <c r="Y76" s="389"/>
      <c r="Z76" s="942">
        <v>3</v>
      </c>
      <c r="AA76" s="942"/>
      <c r="AB76" s="389" t="s">
        <v>12</v>
      </c>
      <c r="AC76" s="942">
        <v>3</v>
      </c>
      <c r="AD76" s="942"/>
      <c r="AE76" s="389" t="s">
        <v>13</v>
      </c>
      <c r="AF76" s="389" t="s">
        <v>277</v>
      </c>
      <c r="AG76" s="389">
        <f>IF(P76&gt;=1,(Z76*12+AC76)-(P76*12+S76)+1,"")</f>
        <v>12</v>
      </c>
      <c r="AH76" s="914" t="s">
        <v>278</v>
      </c>
      <c r="AI76" s="914"/>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8"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17" t="s">
        <v>105</v>
      </c>
      <c r="B89" s="818"/>
      <c r="C89" s="818"/>
      <c r="D89" s="819"/>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1" t="s">
        <v>102</v>
      </c>
      <c r="B90" s="902"/>
      <c r="C90" s="902"/>
      <c r="D90" s="902"/>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106</v>
      </c>
      <c r="G91" s="519"/>
      <c r="H91" s="519"/>
      <c r="I91" s="519"/>
      <c r="J91" s="519"/>
      <c r="K91" s="523"/>
      <c r="L91" s="520" t="s">
        <v>286</v>
      </c>
      <c r="M91" s="519"/>
      <c r="N91" s="519"/>
      <c r="O91" s="520"/>
      <c r="P91" s="520"/>
      <c r="Q91" s="524"/>
      <c r="R91" s="525"/>
      <c r="S91" s="520" t="s">
        <v>99</v>
      </c>
      <c r="T91" s="520"/>
      <c r="U91" s="520" t="s">
        <v>100</v>
      </c>
      <c r="V91" s="968"/>
      <c r="W91" s="968"/>
      <c r="X91" s="968"/>
      <c r="Y91" s="968"/>
      <c r="Z91" s="968"/>
      <c r="AA91" s="968"/>
      <c r="AB91" s="968"/>
      <c r="AC91" s="968"/>
      <c r="AD91" s="968"/>
      <c r="AE91" s="968"/>
      <c r="AF91" s="968"/>
      <c r="AG91" s="968"/>
      <c r="AH91" s="968"/>
      <c r="AI91" s="968"/>
      <c r="AJ91" s="526" t="s">
        <v>101</v>
      </c>
      <c r="AK91" s="115"/>
    </row>
    <row r="92" spans="1:37" s="114" customFormat="1" ht="18" customHeight="1" thickBot="1">
      <c r="A92" s="863"/>
      <c r="B92" s="864"/>
      <c r="C92" s="864"/>
      <c r="D92" s="864"/>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863"/>
      <c r="B95" s="864"/>
      <c r="C95" s="864"/>
      <c r="D95" s="864"/>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289</v>
      </c>
      <c r="F96" s="411"/>
      <c r="G96" s="411"/>
      <c r="H96" s="411"/>
      <c r="I96" s="411"/>
      <c r="J96" s="411"/>
      <c r="K96" s="411"/>
      <c r="L96" s="934" t="s">
        <v>460</v>
      </c>
      <c r="M96" s="935"/>
      <c r="N96" s="935"/>
      <c r="O96" s="973">
        <v>30</v>
      </c>
      <c r="P96" s="973"/>
      <c r="Q96" s="534" t="s">
        <v>5</v>
      </c>
      <c r="R96" s="973">
        <v>4</v>
      </c>
      <c r="S96" s="973"/>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305</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1" t="s">
        <v>102</v>
      </c>
      <c r="B104" s="902"/>
      <c r="C104" s="902"/>
      <c r="D104" s="902"/>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106</v>
      </c>
      <c r="G105" s="519"/>
      <c r="H105" s="519"/>
      <c r="I105" s="519"/>
      <c r="J105" s="519"/>
      <c r="K105" s="552"/>
      <c r="L105" s="520" t="s">
        <v>287</v>
      </c>
      <c r="M105" s="519"/>
      <c r="N105" s="519"/>
      <c r="O105" s="520"/>
      <c r="P105" s="520"/>
      <c r="Q105" s="524"/>
      <c r="R105" s="480"/>
      <c r="S105" s="520" t="s">
        <v>99</v>
      </c>
      <c r="T105" s="520"/>
      <c r="U105" s="520" t="s">
        <v>100</v>
      </c>
      <c r="V105" s="969"/>
      <c r="W105" s="969"/>
      <c r="X105" s="969"/>
      <c r="Y105" s="969"/>
      <c r="Z105" s="969"/>
      <c r="AA105" s="969"/>
      <c r="AB105" s="969"/>
      <c r="AC105" s="969"/>
      <c r="AD105" s="969"/>
      <c r="AE105" s="969"/>
      <c r="AF105" s="969"/>
      <c r="AG105" s="969"/>
      <c r="AH105" s="969"/>
      <c r="AI105" s="969"/>
      <c r="AJ105" s="526" t="s">
        <v>101</v>
      </c>
      <c r="AK105" s="115"/>
    </row>
    <row r="106" spans="1:37" s="114" customFormat="1" ht="15.75" customHeight="1" thickBot="1">
      <c r="A106" s="863"/>
      <c r="B106" s="864"/>
      <c r="C106" s="864"/>
      <c r="D106" s="864"/>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863"/>
      <c r="B109" s="864"/>
      <c r="C109" s="864"/>
      <c r="D109" s="864"/>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863"/>
      <c r="B110" s="864"/>
      <c r="C110" s="864"/>
      <c r="D110" s="864"/>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289</v>
      </c>
      <c r="F111" s="411"/>
      <c r="G111" s="411"/>
      <c r="H111" s="411"/>
      <c r="I111" s="411"/>
      <c r="J111" s="411"/>
      <c r="K111" s="554"/>
      <c r="L111" s="934" t="s">
        <v>84</v>
      </c>
      <c r="M111" s="935"/>
      <c r="N111" s="924" t="s">
        <v>300</v>
      </c>
      <c r="O111" s="924"/>
      <c r="P111" s="534" t="s">
        <v>5</v>
      </c>
      <c r="Q111" s="924">
        <v>10</v>
      </c>
      <c r="R111" s="924"/>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799"/>
      <c r="B131" s="594"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799"/>
      <c r="B140" s="609"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10"/>
      <c r="L141" s="611"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24"/>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67</v>
      </c>
      <c r="B156" s="1013"/>
      <c r="C156" s="1013"/>
      <c r="D156" s="1014"/>
      <c r="E156" s="62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31</v>
      </c>
      <c r="B165" s="1013"/>
      <c r="C165" s="1013"/>
      <c r="D165" s="1014"/>
      <c r="E165" s="63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91</v>
      </c>
      <c r="B176" s="1013"/>
      <c r="C176" s="1013"/>
      <c r="D176" s="1014"/>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142</v>
      </c>
      <c r="G177" s="813"/>
      <c r="H177" s="813"/>
      <c r="I177" s="813"/>
      <c r="J177" s="813"/>
      <c r="K177" s="813"/>
      <c r="L177" s="813"/>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92</v>
      </c>
      <c r="B178" s="1025"/>
      <c r="C178" s="1025"/>
      <c r="D178" s="1026"/>
      <c r="E178" s="648"/>
      <c r="F178" s="782" t="s">
        <v>95</v>
      </c>
      <c r="G178" s="782"/>
      <c r="H178" s="782"/>
      <c r="I178" s="782"/>
      <c r="J178" s="782"/>
      <c r="K178" s="782"/>
      <c r="L178" s="782"/>
      <c r="M178" s="782"/>
      <c r="N178" s="782"/>
      <c r="O178" s="782"/>
      <c r="P178" s="782"/>
      <c r="Q178" s="782"/>
      <c r="R178" s="782"/>
      <c r="S178" s="782"/>
      <c r="T178" s="782"/>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125</v>
      </c>
      <c r="G179" s="655"/>
      <c r="H179" s="774"/>
      <c r="I179" s="774"/>
      <c r="J179" s="774"/>
      <c r="K179" s="774"/>
      <c r="L179" s="774"/>
      <c r="M179" s="774"/>
      <c r="N179" s="774"/>
      <c r="O179" s="774"/>
      <c r="P179" s="774"/>
      <c r="Q179" s="774"/>
      <c r="R179" s="774"/>
      <c r="S179" s="774"/>
      <c r="T179" s="774"/>
      <c r="U179" s="774"/>
      <c r="V179" s="774"/>
      <c r="W179" s="774"/>
      <c r="X179" s="77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135</v>
      </c>
      <c r="AA183" s="1043"/>
      <c r="AB183" s="1043"/>
      <c r="AC183" s="1043"/>
      <c r="AD183" s="1043"/>
      <c r="AE183" s="1043"/>
      <c r="AF183" s="1043"/>
      <c r="AG183" s="1043"/>
      <c r="AH183" s="1044"/>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136</v>
      </c>
      <c r="AA184" s="1006"/>
      <c r="AB184" s="1006"/>
      <c r="AC184" s="1006"/>
      <c r="AD184" s="1006"/>
      <c r="AE184" s="1006"/>
      <c r="AF184" s="1006"/>
      <c r="AG184" s="1006"/>
      <c r="AH184" s="1007"/>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399</v>
      </c>
      <c r="AA185" s="1006"/>
      <c r="AB185" s="1006"/>
      <c r="AC185" s="1006"/>
      <c r="AD185" s="1006"/>
      <c r="AE185" s="1006"/>
      <c r="AF185" s="1006"/>
      <c r="AG185" s="1006"/>
      <c r="AH185" s="1007"/>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422</v>
      </c>
      <c r="AA186" s="1006"/>
      <c r="AB186" s="1006"/>
      <c r="AC186" s="1006"/>
      <c r="AD186" s="1006"/>
      <c r="AE186" s="1006"/>
      <c r="AF186" s="1006"/>
      <c r="AG186" s="1006"/>
      <c r="AH186" s="1007"/>
      <c r="AI186" s="661"/>
      <c r="AJ186" s="662"/>
      <c r="AK186" s="111"/>
    </row>
    <row r="187" spans="1:46" ht="25.5" customHeight="1">
      <c r="A187" s="661"/>
      <c r="B187" s="668"/>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61"/>
      <c r="AJ187" s="662"/>
      <c r="AK187" s="111"/>
    </row>
    <row r="188" spans="1:46" ht="25.5" customHeight="1">
      <c r="A188" s="661"/>
      <c r="B188" s="668"/>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134</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5.2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1"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2"/>
      <c r="S8" s="275"/>
      <c r="T8" s="1117" t="s">
        <v>10</v>
      </c>
      <c r="U8" s="1118"/>
      <c r="V8" s="276" t="s">
        <v>85</v>
      </c>
      <c r="W8" s="1119" t="s">
        <v>30</v>
      </c>
      <c r="X8" s="1120"/>
      <c r="Y8" s="1120"/>
      <c r="Z8" s="1120"/>
      <c r="AA8" s="1120"/>
      <c r="AB8" s="1120"/>
      <c r="AC8" s="1120"/>
      <c r="AD8" s="1120"/>
      <c r="AE8" s="1120"/>
      <c r="AF8" s="1120"/>
      <c r="AG8" s="1120"/>
      <c r="AH8" s="1120"/>
      <c r="AI8" s="277" t="s">
        <v>15</v>
      </c>
    </row>
    <row r="9" spans="1:47" ht="13.5" customHeight="1">
      <c r="A9" s="1099"/>
      <c r="B9" s="1103"/>
      <c r="C9" s="1104"/>
      <c r="D9" s="1104"/>
      <c r="E9" s="1104"/>
      <c r="F9" s="1104"/>
      <c r="G9" s="1104"/>
      <c r="H9" s="1104"/>
      <c r="I9" s="1104"/>
      <c r="J9" s="1104"/>
      <c r="K9" s="1105"/>
      <c r="L9" s="1107"/>
      <c r="M9" s="231"/>
      <c r="N9" s="232"/>
      <c r="O9" s="1109"/>
      <c r="P9" s="1111"/>
      <c r="Q9" s="1113"/>
      <c r="R9" s="1122"/>
      <c r="S9" s="1085" t="s">
        <v>178</v>
      </c>
      <c r="T9" s="1125" t="s">
        <v>308</v>
      </c>
      <c r="U9" s="1126" t="s">
        <v>207</v>
      </c>
      <c r="V9" s="1123"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2"/>
      <c r="S10" s="1085"/>
      <c r="T10" s="1125"/>
      <c r="U10" s="1126"/>
      <c r="V10" s="1124"/>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9" t="s">
        <v>179</v>
      </c>
      <c r="B27" s="1130"/>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Y-takahashi</cp:lastModifiedBy>
  <cp:lastPrinted>2020-03-05T08:10:58Z</cp:lastPrinted>
  <dcterms:created xsi:type="dcterms:W3CDTF">2020-02-21T08:37:11Z</dcterms:created>
  <dcterms:modified xsi:type="dcterms:W3CDTF">2020-03-11T00:35:54Z</dcterms:modified>
</cp:coreProperties>
</file>