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0" windowWidth="15330" windowHeight="4335" activeTab="0"/>
  </bookViews>
  <sheets>
    <sheet name="支援計画表" sheetId="1" r:id="rId1"/>
    <sheet name="Sheet1" sheetId="2" state="hidden" r:id="rId2"/>
  </sheets>
  <definedNames>
    <definedName name="_xlnm.Print_Area" localSheetId="0">'支援計画表'!$A$2:$CA$56</definedName>
  </definedNames>
  <calcPr fullCalcOnLoad="1"/>
</workbook>
</file>

<file path=xl/comments1.xml><?xml version="1.0" encoding="utf-8"?>
<comments xmlns="http://schemas.openxmlformats.org/spreadsheetml/2006/main">
  <authors>
    <author>KAIGO</author>
    <author>九州日立情報システムズ</author>
    <author>Goto</author>
  </authors>
  <commentList>
    <comment ref="C2" authorId="0">
      <text>
        <r>
          <rPr>
            <b/>
            <sz val="9"/>
            <rFont val="ＭＳ Ｐゴシック"/>
            <family val="3"/>
          </rPr>
          <t>必要に応じて記入
（番号・市町村名等）</t>
        </r>
      </text>
    </comment>
    <comment ref="BH13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4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5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6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7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H18" authorId="0">
      <text>
        <r>
          <rPr>
            <b/>
            <sz val="9"/>
            <rFont val="ＭＳ Ｐゴシック"/>
            <family val="3"/>
          </rPr>
          <t>項目を選択</t>
        </r>
      </text>
    </comment>
    <comment ref="BB13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4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5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6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7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8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19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BB20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J30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37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45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C23" authorId="0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D39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59" authorId="0">
      <text>
        <r>
          <rPr>
            <b/>
            <sz val="9"/>
            <rFont val="ＭＳ Ｐゴシック"/>
            <family val="3"/>
          </rPr>
          <t>ｾﾝﾀｰ名称（略）</t>
        </r>
      </text>
    </comment>
    <comment ref="B59" authorId="0">
      <text>
        <r>
          <rPr>
            <b/>
            <sz val="9"/>
            <rFont val="ＭＳ Ｐゴシック"/>
            <family val="3"/>
          </rPr>
          <t>住所</t>
        </r>
      </text>
    </comment>
    <comment ref="C59" authorId="0">
      <text>
        <r>
          <rPr>
            <b/>
            <sz val="9"/>
            <rFont val="ＭＳ Ｐゴシック"/>
            <family val="3"/>
          </rPr>
          <t>電話番号</t>
        </r>
      </text>
    </comment>
    <comment ref="AQ13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AQ38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AQ31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AQ22" authorId="0">
      <text>
        <r>
          <rPr>
            <b/>
            <sz val="9"/>
            <rFont val="ＭＳ Ｐゴシック"/>
            <family val="3"/>
          </rPr>
          <t>順位を選択
（１～４）</t>
        </r>
      </text>
    </comment>
    <comment ref="BQ19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Q28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Q35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Q42" authorId="1">
      <text>
        <r>
          <rPr>
            <b/>
            <sz val="9"/>
            <rFont val="ＭＳ Ｐゴシック"/>
            <family val="3"/>
          </rPr>
          <t>備考</t>
        </r>
      </text>
    </comment>
    <comment ref="BW17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26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35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42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F32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C15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C24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5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6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7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C28" authorId="2">
      <text>
        <r>
          <rPr>
            <b/>
            <sz val="9"/>
            <rFont val="ＭＳ Ｐゴシック"/>
            <family val="3"/>
          </rPr>
          <t>リストから選択
（自由記入も可）</t>
        </r>
      </text>
    </comment>
    <comment ref="F33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F34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F35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D40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D41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D42" authorId="2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BW18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27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36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BW43" authorId="1">
      <text>
        <r>
          <rPr>
            <b/>
            <sz val="9"/>
            <rFont val="ＭＳ Ｐゴシック"/>
            <family val="3"/>
          </rPr>
          <t>備考、または終了期間</t>
        </r>
      </text>
    </comment>
    <comment ref="J2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<sst xmlns="http://schemas.openxmlformats.org/spreadsheetml/2006/main" count="303" uniqueCount="261">
  <si>
    <t>被保険者番号</t>
  </si>
  <si>
    <t>目標とする生活</t>
  </si>
  <si>
    <t>本人・家族の意欲・意向</t>
  </si>
  <si>
    <t>領域における課題（背景・原因）</t>
  </si>
  <si>
    <t>総合的課題</t>
  </si>
  <si>
    <t>目標</t>
  </si>
  <si>
    <t>支援計画</t>
  </si>
  <si>
    <t>期間</t>
  </si>
  <si>
    <t>運動・移動について</t>
  </si>
  <si>
    <t>日常生活（家庭生活）について</t>
  </si>
  <si>
    <t>健康管理について</t>
  </si>
  <si>
    <t>うつ予防</t>
  </si>
  <si>
    <t>【意見】</t>
  </si>
  <si>
    <t>運動不足</t>
  </si>
  <si>
    <t>栄養改善</t>
  </si>
  <si>
    <t>口腔内ケア</t>
  </si>
  <si>
    <t>閉じこもり予防</t>
  </si>
  <si>
    <t>上記計画について、同意いたします。</t>
  </si>
  <si>
    <t>介護予防福祉用具貸与</t>
  </si>
  <si>
    <t>様</t>
  </si>
  <si>
    <t>計画作成（変更）日</t>
  </si>
  <si>
    <t>本人等のセルフケアや家族の支援、インフォーマルサービス</t>
  </si>
  <si>
    <t>杖</t>
  </si>
  <si>
    <t>電話</t>
  </si>
  <si>
    <t>粕屋支部地域包括支援センター</t>
  </si>
  <si>
    <t>遠賀支部地域包括支援センター</t>
  </si>
  <si>
    <t>鞍手支部地域包括支援センター</t>
  </si>
  <si>
    <t>嘉穂支部地域包括支援センター</t>
  </si>
  <si>
    <t>朝倉支部地域包括支援センター</t>
  </si>
  <si>
    <t>うきは・大刀洗支部地域包括支援センター</t>
  </si>
  <si>
    <t>三潴支部地域包括支援センター</t>
  </si>
  <si>
    <t>柳川支部地域包括支援センター</t>
  </si>
  <si>
    <t>糸島支部地域包括支援センター</t>
  </si>
  <si>
    <t>八女支部地域包括支援センター</t>
  </si>
  <si>
    <t>田川支部地域包括支援センター</t>
  </si>
  <si>
    <t>豊築支部地域包括支援センター</t>
  </si>
  <si>
    <t>本人</t>
  </si>
  <si>
    <t>（具体策）</t>
  </si>
  <si>
    <t>■本人が行う行為</t>
  </si>
  <si>
    <t>■家族の協力で行う行為</t>
  </si>
  <si>
    <t>■行政サービスで行う内容</t>
  </si>
  <si>
    <t>（本人）</t>
  </si>
  <si>
    <t>・屋内</t>
  </si>
  <si>
    <t>サービス種別</t>
  </si>
  <si>
    <t>　計画に関する同意</t>
  </si>
  <si>
    <t>計画作成事業者</t>
  </si>
  <si>
    <t>●</t>
  </si>
  <si>
    <t>●</t>
  </si>
  <si>
    <t>～</t>
  </si>
  <si>
    <t>●</t>
  </si>
  <si>
    <t>認定有効期間</t>
  </si>
  <si>
    <t>事業所所在地等</t>
  </si>
  <si>
    <t>計 画 作 成 者</t>
  </si>
  <si>
    <t>地域包括支援ｾﾝﾀｰ</t>
  </si>
  <si>
    <t>：</t>
  </si>
  <si>
    <t>：</t>
  </si>
  <si>
    <t>：</t>
  </si>
  <si>
    <t>●</t>
  </si>
  <si>
    <t>：</t>
  </si>
  <si>
    <t>：</t>
  </si>
  <si>
    <t>：</t>
  </si>
  <si>
    <t>久山町久原3632</t>
  </si>
  <si>
    <t>遠賀町今古賀513　遠賀町役場横　車庫棟2階</t>
  </si>
  <si>
    <t>桂川町土居360</t>
  </si>
  <si>
    <t>筑前町久光951-1</t>
  </si>
  <si>
    <t>大木町八町牟田255-7</t>
  </si>
  <si>
    <t>田川支部地域包括支援センター（添田分室）</t>
  </si>
  <si>
    <t>添田町大字添田1247</t>
  </si>
  <si>
    <t>できる限り身体機能の維持向上を図り、活動的な生活が送れるようになる。</t>
  </si>
  <si>
    <t>人との交流、趣味、楽しみを見つけ、活動的になる。</t>
  </si>
  <si>
    <t>（生活リズム・欠食・服薬忘れ）を改善し、健康状態を整える。</t>
  </si>
  <si>
    <t>●健康状態について（主治医意見書、生活機能評価等を踏まえた留意点）</t>
  </si>
  <si>
    <t>●本来行うべき支援が実施できない場合（妥当な支援の実施に向けた方針）</t>
  </si>
  <si>
    <t>通院補助</t>
  </si>
  <si>
    <t>身体清潔補助</t>
  </si>
  <si>
    <t>買物</t>
  </si>
  <si>
    <t>調理</t>
  </si>
  <si>
    <t>掃除</t>
  </si>
  <si>
    <t>洗濯</t>
  </si>
  <si>
    <t>薬とり</t>
  </si>
  <si>
    <t>転倒に注意</t>
  </si>
  <si>
    <t>できる限り本人が行う事</t>
  </si>
  <si>
    <t>目標についての
支援のポイント</t>
  </si>
  <si>
    <t>運動機能維持改善が必要</t>
  </si>
  <si>
    <t>家事能力維持改善が必要</t>
  </si>
  <si>
    <t>栄養改善が必要</t>
  </si>
  <si>
    <t>口腔機能予防改善が必要</t>
  </si>
  <si>
    <t>閉じこもり予防改善が必要</t>
  </si>
  <si>
    <t>疾病予防改善が必要</t>
  </si>
  <si>
    <t>物忘れ予防改善が必要</t>
  </si>
  <si>
    <t>気分の落ち込み予防改善が必要</t>
  </si>
  <si>
    <t>身体機能の低下</t>
  </si>
  <si>
    <t>気力や意欲がない</t>
  </si>
  <si>
    <t>痛みや転倒が不安</t>
  </si>
  <si>
    <t>体力がない</t>
  </si>
  <si>
    <t>（店・病院）が遠い</t>
  </si>
  <si>
    <t>他者との交流・レク</t>
  </si>
  <si>
    <t>機能訓練・リハ</t>
  </si>
  <si>
    <t>入浴支援</t>
  </si>
  <si>
    <t>健康・物忘れ状態観察</t>
  </si>
  <si>
    <t>移動見守り一部介助</t>
  </si>
  <si>
    <t>なるべく散歩する</t>
  </si>
  <si>
    <t>体操する</t>
  </si>
  <si>
    <t>交流機会を持つ</t>
  </si>
  <si>
    <t>（家族・</t>
  </si>
  <si>
    <t>社会参加、対人関係・コミュニケーションについて</t>
  </si>
  <si>
    <t>聴力障害がある</t>
  </si>
  <si>
    <t>言語障害がある</t>
  </si>
  <si>
    <t>交流が苦手</t>
  </si>
  <si>
    <t>服薬管理能力低下</t>
  </si>
  <si>
    <t>通院手段がない</t>
  </si>
  <si>
    <t>現状のままでいい。</t>
  </si>
  <si>
    <t>主治医指示の下での適切な対応</t>
  </si>
  <si>
    <t>医学的管理を受ける</t>
  </si>
  <si>
    <t>自主的な体操</t>
  </si>
  <si>
    <t>服薬確認</t>
  </si>
  <si>
    <t>車椅子</t>
  </si>
  <si>
    <t>・屋外</t>
  </si>
  <si>
    <t>家族との交流</t>
  </si>
  <si>
    <t>友人との交流</t>
  </si>
  <si>
    <t>近隣地域との交流</t>
  </si>
  <si>
    <t>通所ｻｰﾋﾞｽでの交流</t>
  </si>
  <si>
    <t>薬の管理</t>
  </si>
  <si>
    <t>適切な受診</t>
  </si>
  <si>
    <t>身体清潔</t>
  </si>
  <si>
    <t>電車</t>
  </si>
  <si>
    <t>公共交通機関の利用</t>
  </si>
  <si>
    <t>押車</t>
  </si>
  <si>
    <t>アセスメント領域と現在の状況</t>
  </si>
  <si>
    <t>具体策についての意向本人・家族</t>
  </si>
  <si>
    <t>日常生活（家庭生活）について</t>
  </si>
  <si>
    <t>健康管理について</t>
  </si>
  <si>
    <t>バランス良い食事</t>
  </si>
  <si>
    <t>総合的課題</t>
  </si>
  <si>
    <t>課題に対する目標と具体策の提案</t>
  </si>
  <si>
    <t>楽しく家事ができるようになる</t>
  </si>
  <si>
    <t>健康を保ち安心できる</t>
  </si>
  <si>
    <t>転倒せずに移動できる</t>
  </si>
  <si>
    <t>具体策についての意向   本人・家族</t>
  </si>
  <si>
    <t>目標についての支援のポイント</t>
  </si>
  <si>
    <t>総合的な方針</t>
  </si>
  <si>
    <t>介護保険サービスまたは地域支援事業</t>
  </si>
  <si>
    <t>サービス種別</t>
  </si>
  <si>
    <t>看護</t>
  </si>
  <si>
    <t>服薬管理</t>
  </si>
  <si>
    <t>リハビリ</t>
  </si>
  <si>
    <t>杖</t>
  </si>
  <si>
    <t>歩行器</t>
  </si>
  <si>
    <t>福祉用具購入</t>
  </si>
  <si>
    <t>車椅子(特例)</t>
  </si>
  <si>
    <t>住宅改修</t>
  </si>
  <si>
    <t>手摺設置</t>
  </si>
  <si>
    <t>段差解消</t>
  </si>
  <si>
    <t>&lt;1日&gt;</t>
  </si>
  <si>
    <t>&lt;１年&gt;</t>
  </si>
  <si>
    <t>○</t>
  </si>
  <si>
    <t>●</t>
  </si>
  <si>
    <t>●</t>
  </si>
  <si>
    <t>●</t>
  </si>
  <si>
    <t>（初回作成）</t>
  </si>
  <si>
    <t>合意する</t>
  </si>
  <si>
    <t>・買　物</t>
  </si>
  <si>
    <t>買　物</t>
  </si>
  <si>
    <t>・調　理</t>
  </si>
  <si>
    <t>調　理</t>
  </si>
  <si>
    <t>・掃　除</t>
  </si>
  <si>
    <t>掃　除</t>
  </si>
  <si>
    <t>から</t>
  </si>
  <si>
    <t>・洗　濯</t>
  </si>
  <si>
    <t>洗　濯</t>
  </si>
  <si>
    <t>家族協力(</t>
  </si>
  <si>
    <t>）</t>
  </si>
  <si>
    <t>・ゴミ出し</t>
  </si>
  <si>
    <t>ゴミ出し</t>
  </si>
  <si>
    <t>・薬とり</t>
  </si>
  <si>
    <t>バス</t>
  </si>
  <si>
    <t>・通　院</t>
  </si>
  <si>
    <t>タクシー</t>
  </si>
  <si>
    <t>・身体清潔</t>
  </si>
  <si>
    <t>から</t>
  </si>
  <si>
    <t>家族協力(</t>
  </si>
  <si>
    <t>）</t>
  </si>
  <si>
    <t>体調の急変に注意し緊急時の連絡体制を整えておく</t>
  </si>
  <si>
    <t>ゴミ出し</t>
  </si>
  <si>
    <t>)</t>
  </si>
  <si>
    <t>主治医指示に基づく</t>
  </si>
  <si>
    <t>家族協力(</t>
  </si>
  <si>
    <t>）</t>
  </si>
  <si>
    <t>定期的なメンテナンス・安全管理</t>
  </si>
  <si>
    <t>安全に移動する</t>
  </si>
  <si>
    <t>家族協力(</t>
  </si>
  <si>
    <t>）</t>
  </si>
  <si>
    <t>　地域包括支援
　センター</t>
  </si>
  <si>
    <t>●総合的な方針：生活不活発病の改善・予防ポイント</t>
  </si>
  <si>
    <t>/</t>
  </si>
  <si>
    <t>必要な事業プログラム</t>
  </si>
  <si>
    <t>物忘れ
予防</t>
  </si>
  <si>
    <t>ｾﾝﾀｰ所在地等</t>
  </si>
  <si>
    <t>独居</t>
  </si>
  <si>
    <t>認識がない</t>
  </si>
  <si>
    <t>支 援 計 画 表</t>
  </si>
  <si>
    <t>●</t>
  </si>
  <si>
    <t>領域における課題
（背景・原因）</t>
  </si>
  <si>
    <t>課題に対する目標と
具体策の提案</t>
  </si>
  <si>
    <t>アセスメント領域と
現在の状況</t>
  </si>
  <si>
    <t>976-2334</t>
  </si>
  <si>
    <t>293-6745</t>
  </si>
  <si>
    <t>宮若市宮田20-5</t>
  </si>
  <si>
    <t>33-3456</t>
  </si>
  <si>
    <t>65-4401</t>
  </si>
  <si>
    <t>22-0171</t>
  </si>
  <si>
    <t>前原市前原中央2-13-17</t>
  </si>
  <si>
    <t>323-0109</t>
  </si>
  <si>
    <t xml:space="preserve">
うきは市吉井町新治372番地</t>
  </si>
  <si>
    <t>75-4105</t>
  </si>
  <si>
    <t>33-0657</t>
  </si>
  <si>
    <t>八女市津江565-3</t>
  </si>
  <si>
    <t>24-6320</t>
  </si>
  <si>
    <t xml:space="preserve">
柳川市三橋町正行431</t>
  </si>
  <si>
    <t>63-8225</t>
  </si>
  <si>
    <t>田川市新町11-47</t>
  </si>
  <si>
    <t>42-9420</t>
  </si>
  <si>
    <t>41-3900</t>
  </si>
  <si>
    <t>豊前市八屋1702-5</t>
  </si>
  <si>
    <t>84-0120</t>
  </si>
  <si>
    <t>具体策についての
意向  本人・家族</t>
  </si>
  <si>
    <t>本人・家族の
意欲・意向</t>
  </si>
  <si>
    <t>基本チェックリストの
（該当した質問項目）
／（質問項目数）</t>
  </si>
  <si>
    <t>優先順位</t>
  </si>
  <si>
    <t xml:space="preserve"> 利用者</t>
  </si>
  <si>
    <t>社会参加、対人関係・   ｺﾐｭﾆｹｰｼｮﾝについて</t>
  </si>
  <si>
    <t>合意しない</t>
  </si>
  <si>
    <t>物忘れ進行を遅らせる</t>
  </si>
  <si>
    <t>体を清潔に保てる</t>
  </si>
  <si>
    <t>楽しく交流ができるようになる</t>
  </si>
  <si>
    <t>体調の急変に注意し緊急時の連絡体制を整えておく</t>
  </si>
  <si>
    <t>/</t>
  </si>
  <si>
    <t>■介護予防ｻｰﾋﾞｽで行う内容</t>
  </si>
  <si>
    <t>手伝ってもらって、できるようになりたい。</t>
  </si>
  <si>
    <t>体力がない</t>
  </si>
  <si>
    <t>Ver</t>
  </si>
  <si>
    <t>予防訪問看護</t>
  </si>
  <si>
    <t>予防訪問リハ</t>
  </si>
  <si>
    <t>＊意向</t>
  </si>
  <si>
    <t xml:space="preserve"> 認定日</t>
  </si>
  <si>
    <t>№</t>
  </si>
  <si>
    <t>事業所
(利用先)</t>
  </si>
  <si>
    <t>介護保険ｻｰﾋﾞｽまたは地域支援事業(総合事業のｻｰﾋﾞｽ)</t>
  </si>
  <si>
    <t>本人等のｾﾙﾌｹｱや家族の支援、
ｲﾝﾌｫｰﾏﾙｻｰﾋﾞｽ(民間ｻｰﾋﾞｽ)</t>
  </si>
  <si>
    <t>訪問型サービス（相当）</t>
  </si>
  <si>
    <t>訪問型サービスＡ</t>
  </si>
  <si>
    <t>通所型サービス（相当）</t>
  </si>
  <si>
    <t>通所型サービスＡ</t>
  </si>
  <si>
    <t>予防通所リハビリ</t>
  </si>
  <si>
    <t>生活機能向上</t>
  </si>
  <si>
    <t>運動機能向上</t>
  </si>
  <si>
    <t>02</t>
  </si>
  <si>
    <t>00</t>
  </si>
  <si>
    <t>居宅療養</t>
  </si>
  <si>
    <t>　　　　　　　年　　　月　　　日</t>
  </si>
  <si>
    <t>【確認】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</si>
</sst>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F800]dddd\,\ mmmm\ dd\,\ yyyy"/>
    <numFmt numFmtId="180" formatCode="0_);[Red]\(0\)"/>
    <numFmt numFmtId="181" formatCode="0;[Red]0"/>
    <numFmt numFmtId="182" formatCode="0&quot;／５&quot;"/>
    <numFmt numFmtId="183" formatCode="0&quot;/5&quot;"/>
    <numFmt numFmtId="184" formatCode="0&quot;/2&quot;"/>
    <numFmt numFmtId="185" formatCode="0&quot;/3&quot;"/>
    <numFmt numFmtId="186" formatCode="[$-411]ggge&quot;年&quot;m&quot;月&quot;d&quot;日&quot;;@"/>
    <numFmt numFmtId="187" formatCode="0.0_ "/>
    <numFmt numFmtId="188" formatCode="[Red][=1]\(aaa;[Blue][=7]aaa;\(\ aaa\ \)"/>
    <numFmt numFmtId="189" formatCode="[$-411]ggg\ e&quot; 年 &quot;m&quot; 月 &quot;d&quot; 日&quot;"/>
    <numFmt numFmtId="190" formatCode="[$-411]g\ e\.\ m\.\ d"/>
    <numFmt numFmtId="191" formatCode="0_ &quot;歳&quot;"/>
    <numFmt numFmtId="192" formatCode="[$-411]ggge&quot;年&quot;m&quot;月&quot;d&quot;日生&quot;"/>
    <numFmt numFmtId="193" formatCode="[$-411]ggge&quot;年&quot;m&quot;月&quot;d&quot;日現在&quot;"/>
    <numFmt numFmtId="194" formatCode="#\ #\ #\ #\ #\ #\ #\ #\ #\ #"/>
    <numFmt numFmtId="195" formatCode="0_ "/>
    <numFmt numFmtId="196" formatCode="h:mm&quot;～&quot;"/>
    <numFmt numFmtId="197" formatCode="m"/>
    <numFmt numFmtId="198" formatCode="d"/>
    <numFmt numFmtId="199" formatCode="[Red][=1]aaa;[Blue][=7]aaa;aaa"/>
    <numFmt numFmtId="200" formatCode="[$-411]e"/>
    <numFmt numFmtId="201" formatCode="0\ #\ #\ #\ #\ #"/>
    <numFmt numFmtId="202" formatCode="[$-411]ggge&quot;年&quot;m&quot;月&quot;"/>
    <numFmt numFmtId="203" formatCode="&quot;利用者名：&quot;###"/>
    <numFmt numFmtId="204" formatCode="0.00_ "/>
    <numFmt numFmtId="205" formatCode="0000000000"/>
    <numFmt numFmtId="206" formatCode="[&lt;=999]000;[&lt;=9999]000\-00;000\-0000"/>
    <numFmt numFmtId="207" formatCode="[&lt;=99999999]####\-####;\(00\)\ ####\-####"/>
    <numFmt numFmtId="208" formatCode="yyyy&quot;年&quot;mm&quot;月&quot;dd&quot;日&quot;"/>
    <numFmt numFmtId="209" formatCode=";;;"/>
    <numFmt numFmtId="210" formatCode="[$-411]gggee&quot;年&quot;mm&quot;月&quot;dd&quot;日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4"/>
      <color indexed="9"/>
      <name val="HG創英角ｺﾞｼｯｸUB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6"/>
      <color indexed="9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6.5"/>
      <color indexed="9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medium"/>
      <top style="thin">
        <color indexed="9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double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double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58" fontId="2" fillId="0" borderId="17" xfId="0" applyNumberFormat="1" applyFont="1" applyBorder="1" applyAlignment="1">
      <alignment/>
    </xf>
    <xf numFmtId="58" fontId="2" fillId="0" borderId="10" xfId="0" applyNumberFormat="1" applyFont="1" applyBorder="1" applyAlignment="1">
      <alignment horizontal="center"/>
    </xf>
    <xf numFmtId="58" fontId="2" fillId="0" borderId="0" xfId="0" applyNumberFormat="1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shrinkToFit="1"/>
    </xf>
    <xf numFmtId="0" fontId="2" fillId="0" borderId="0" xfId="0" applyFont="1" applyBorder="1" applyAlignment="1">
      <alignment horizontal="center" shrinkToFit="1"/>
    </xf>
    <xf numFmtId="5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0" fillId="23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27" fillId="0" borderId="26" xfId="0" applyFont="1" applyFill="1" applyBorder="1" applyAlignment="1" applyProtection="1">
      <alignment horizontal="left" vertical="top"/>
      <protection locked="0"/>
    </xf>
    <xf numFmtId="0" fontId="27" fillId="0" borderId="27" xfId="0" applyFont="1" applyFill="1" applyBorder="1" applyAlignment="1" applyProtection="1">
      <alignment horizontal="left" vertical="top"/>
      <protection locked="0"/>
    </xf>
    <xf numFmtId="0" fontId="27" fillId="0" borderId="13" xfId="0" applyFont="1" applyFill="1" applyBorder="1" applyAlignment="1">
      <alignment horizontal="left" vertical="top"/>
    </xf>
    <xf numFmtId="0" fontId="27" fillId="0" borderId="13" xfId="0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>
      <alignment/>
    </xf>
    <xf numFmtId="0" fontId="28" fillId="0" borderId="28" xfId="0" applyFont="1" applyFill="1" applyBorder="1" applyAlignment="1" applyProtection="1">
      <alignment vertical="top"/>
      <protection locked="0"/>
    </xf>
    <xf numFmtId="0" fontId="27" fillId="0" borderId="26" xfId="0" applyFont="1" applyFill="1" applyBorder="1" applyAlignment="1" applyProtection="1">
      <alignment vertical="top"/>
      <protection locked="0"/>
    </xf>
    <xf numFmtId="0" fontId="27" fillId="0" borderId="29" xfId="0" applyFont="1" applyFill="1" applyBorder="1" applyAlignment="1" applyProtection="1">
      <alignment vertical="center"/>
      <protection locked="0"/>
    </xf>
    <xf numFmtId="0" fontId="27" fillId="0" borderId="11" xfId="0" applyFont="1" applyFill="1" applyBorder="1" applyAlignment="1" applyProtection="1">
      <alignment horizontal="left" vertical="top"/>
      <protection locked="0"/>
    </xf>
    <xf numFmtId="0" fontId="27" fillId="0" borderId="15" xfId="0" applyFont="1" applyFill="1" applyBorder="1" applyAlignment="1">
      <alignment horizontal="left" vertical="top"/>
    </xf>
    <xf numFmtId="0" fontId="27" fillId="0" borderId="22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vertical="top"/>
    </xf>
    <xf numFmtId="0" fontId="27" fillId="0" borderId="21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Alignment="1" applyProtection="1">
      <alignment/>
      <protection locked="0"/>
    </xf>
    <xf numFmtId="0" fontId="27" fillId="0" borderId="13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/>
      <protection locked="0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4" fillId="26" borderId="0" xfId="0" applyFont="1" applyFill="1" applyAlignment="1">
      <alignment vertical="center"/>
    </xf>
    <xf numFmtId="0" fontId="23" fillId="26" borderId="0" xfId="0" applyFont="1" applyFill="1" applyAlignment="1">
      <alignment vertical="center"/>
    </xf>
    <xf numFmtId="0" fontId="27" fillId="26" borderId="33" xfId="0" applyFont="1" applyFill="1" applyBorder="1" applyAlignment="1">
      <alignment horizontal="center" vertical="center"/>
    </xf>
    <xf numFmtId="0" fontId="27" fillId="26" borderId="30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0" fontId="2" fillId="0" borderId="27" xfId="0" applyFont="1" applyBorder="1" applyAlignment="1">
      <alignment horizontal="left"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3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30" fillId="21" borderId="37" xfId="0" applyFont="1" applyFill="1" applyBorder="1" applyAlignment="1" applyProtection="1">
      <alignment horizontal="left" vertical="center"/>
      <protection locked="0"/>
    </xf>
    <xf numFmtId="0" fontId="30" fillId="21" borderId="38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top"/>
    </xf>
    <xf numFmtId="0" fontId="2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0" fillId="4" borderId="0" xfId="0" applyNumberFormat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/>
    </xf>
    <xf numFmtId="0" fontId="30" fillId="4" borderId="14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13" xfId="0" applyNumberFormat="1" applyFont="1" applyFill="1" applyBorder="1" applyAlignment="1" applyProtection="1">
      <alignment horizontal="center" vertical="center"/>
      <protection locked="0"/>
    </xf>
    <xf numFmtId="0" fontId="30" fillId="4" borderId="20" xfId="0" applyFont="1" applyFill="1" applyBorder="1" applyAlignment="1" applyProtection="1">
      <alignment horizontal="center" vertical="center"/>
      <protection locked="0"/>
    </xf>
    <xf numFmtId="0" fontId="23" fillId="4" borderId="40" xfId="0" applyNumberFormat="1" applyFont="1" applyFill="1" applyBorder="1" applyAlignment="1" applyProtection="1">
      <alignment horizontal="center" vertical="center"/>
      <protection locked="0"/>
    </xf>
    <xf numFmtId="0" fontId="23" fillId="4" borderId="41" xfId="0" applyNumberFormat="1" applyFont="1" applyFill="1" applyBorder="1" applyAlignment="1" applyProtection="1">
      <alignment horizontal="center" vertical="center"/>
      <protection/>
    </xf>
    <xf numFmtId="0" fontId="23" fillId="4" borderId="42" xfId="0" applyNumberFormat="1" applyFont="1" applyFill="1" applyBorder="1" applyAlignment="1" applyProtection="1">
      <alignment horizontal="center" vertical="center"/>
      <protection/>
    </xf>
    <xf numFmtId="0" fontId="23" fillId="4" borderId="40" xfId="0" applyNumberFormat="1" applyFont="1" applyFill="1" applyBorder="1" applyAlignment="1" applyProtection="1">
      <alignment horizontal="center" vertical="center"/>
      <protection/>
    </xf>
    <xf numFmtId="0" fontId="23" fillId="4" borderId="43" xfId="0" applyNumberFormat="1" applyFont="1" applyFill="1" applyBorder="1" applyAlignment="1" applyProtection="1">
      <alignment horizontal="center" vertical="center"/>
      <protection/>
    </xf>
    <xf numFmtId="209" fontId="27" fillId="0" borderId="0" xfId="0" applyNumberFormat="1" applyFont="1" applyAlignment="1" applyProtection="1">
      <alignment/>
      <protection locked="0"/>
    </xf>
    <xf numFmtId="209" fontId="27" fillId="0" borderId="0" xfId="0" applyNumberFormat="1" applyFont="1" applyBorder="1" applyAlignment="1" applyProtection="1">
      <alignment/>
      <protection locked="0"/>
    </xf>
    <xf numFmtId="0" fontId="27" fillId="26" borderId="44" xfId="0" applyFont="1" applyFill="1" applyBorder="1" applyAlignment="1" applyProtection="1">
      <alignment horizontal="left" vertical="center"/>
      <protection/>
    </xf>
    <xf numFmtId="0" fontId="27" fillId="26" borderId="45" xfId="0" applyFont="1" applyFill="1" applyBorder="1" applyAlignment="1" applyProtection="1">
      <alignment horizontal="left" vertical="center"/>
      <protection/>
    </xf>
    <xf numFmtId="0" fontId="27" fillId="26" borderId="46" xfId="0" applyFont="1" applyFill="1" applyBorder="1" applyAlignment="1" applyProtection="1">
      <alignment horizontal="left" vertical="center"/>
      <protection/>
    </xf>
    <xf numFmtId="0" fontId="2" fillId="0" borderId="47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7" xfId="0" applyFont="1" applyBorder="1" applyAlignment="1">
      <alignment/>
    </xf>
    <xf numFmtId="0" fontId="27" fillId="0" borderId="0" xfId="0" applyFont="1" applyFill="1" applyBorder="1" applyAlignment="1" applyProtection="1">
      <alignment horizontal="left" vertical="top"/>
      <protection/>
    </xf>
    <xf numFmtId="0" fontId="30" fillId="21" borderId="28" xfId="0" applyFont="1" applyFill="1" applyBorder="1" applyAlignment="1" applyProtection="1">
      <alignment horizontal="left" vertical="top" wrapText="1"/>
      <protection locked="0"/>
    </xf>
    <xf numFmtId="0" fontId="30" fillId="21" borderId="18" xfId="0" applyFont="1" applyFill="1" applyBorder="1" applyAlignment="1" applyProtection="1">
      <alignment horizontal="left" vertical="top" wrapText="1"/>
      <protection locked="0"/>
    </xf>
    <xf numFmtId="0" fontId="30" fillId="21" borderId="19" xfId="0" applyFont="1" applyFill="1" applyBorder="1" applyAlignment="1" applyProtection="1">
      <alignment horizontal="left" vertical="top" wrapText="1"/>
      <protection locked="0"/>
    </xf>
    <xf numFmtId="0" fontId="30" fillId="21" borderId="26" xfId="0" applyFont="1" applyFill="1" applyBorder="1" applyAlignment="1" applyProtection="1">
      <alignment horizontal="left" vertical="top" wrapText="1"/>
      <protection locked="0"/>
    </xf>
    <xf numFmtId="0" fontId="30" fillId="21" borderId="0" xfId="0" applyFont="1" applyFill="1" applyBorder="1" applyAlignment="1" applyProtection="1">
      <alignment horizontal="left" vertical="top" wrapText="1"/>
      <protection locked="0"/>
    </xf>
    <xf numFmtId="0" fontId="30" fillId="21" borderId="20" xfId="0" applyFont="1" applyFill="1" applyBorder="1" applyAlignment="1" applyProtection="1">
      <alignment horizontal="left" vertical="top" wrapText="1"/>
      <protection locked="0"/>
    </xf>
    <xf numFmtId="0" fontId="30" fillId="21" borderId="29" xfId="0" applyFont="1" applyFill="1" applyBorder="1" applyAlignment="1" applyProtection="1">
      <alignment horizontal="left" vertical="top" wrapText="1"/>
      <protection locked="0"/>
    </xf>
    <xf numFmtId="0" fontId="30" fillId="21" borderId="21" xfId="0" applyFont="1" applyFill="1" applyBorder="1" applyAlignment="1" applyProtection="1">
      <alignment horizontal="left" vertical="top" wrapText="1"/>
      <protection locked="0"/>
    </xf>
    <xf numFmtId="0" fontId="30" fillId="21" borderId="23" xfId="0" applyFont="1" applyFill="1" applyBorder="1" applyAlignment="1" applyProtection="1">
      <alignment horizontal="left" vertical="top" wrapText="1"/>
      <protection locked="0"/>
    </xf>
    <xf numFmtId="49" fontId="30" fillId="21" borderId="48" xfId="0" applyNumberFormat="1" applyFont="1" applyFill="1" applyBorder="1" applyAlignment="1" applyProtection="1">
      <alignment horizontal="center" vertical="center" shrinkToFit="1"/>
      <protection locked="0"/>
    </xf>
    <xf numFmtId="49" fontId="30" fillId="21" borderId="49" xfId="0" applyNumberFormat="1" applyFont="1" applyFill="1" applyBorder="1" applyAlignment="1" applyProtection="1">
      <alignment horizontal="center" vertical="center" shrinkToFit="1"/>
      <protection locked="0"/>
    </xf>
    <xf numFmtId="49" fontId="30" fillId="21" borderId="50" xfId="0" applyNumberFormat="1" applyFont="1" applyFill="1" applyBorder="1" applyAlignment="1" applyProtection="1">
      <alignment horizontal="center" vertical="center" shrinkToFit="1"/>
      <protection locked="0"/>
    </xf>
    <xf numFmtId="0" fontId="30" fillId="21" borderId="51" xfId="0" applyFont="1" applyFill="1" applyBorder="1" applyAlignment="1" applyProtection="1">
      <alignment horizontal="left" vertical="center" shrinkToFit="1"/>
      <protection locked="0"/>
    </xf>
    <xf numFmtId="0" fontId="30" fillId="21" borderId="37" xfId="0" applyFont="1" applyFill="1" applyBorder="1" applyAlignment="1" applyProtection="1">
      <alignment horizontal="left" vertical="center" shrinkToFit="1"/>
      <protection locked="0"/>
    </xf>
    <xf numFmtId="0" fontId="30" fillId="21" borderId="49" xfId="0" applyFont="1" applyFill="1" applyBorder="1" applyAlignment="1" applyProtection="1">
      <alignment horizontal="left" vertical="center" shrinkToFit="1"/>
      <protection locked="0"/>
    </xf>
    <xf numFmtId="0" fontId="30" fillId="21" borderId="38" xfId="0" applyFont="1" applyFill="1" applyBorder="1" applyAlignment="1" applyProtection="1">
      <alignment horizontal="left" vertical="center" shrinkToFit="1"/>
      <protection locked="0"/>
    </xf>
    <xf numFmtId="49" fontId="30" fillId="21" borderId="52" xfId="0" applyNumberFormat="1" applyFont="1" applyFill="1" applyBorder="1" applyAlignment="1" applyProtection="1">
      <alignment horizontal="center" vertical="center"/>
      <protection locked="0"/>
    </xf>
    <xf numFmtId="49" fontId="30" fillId="21" borderId="51" xfId="0" applyNumberFormat="1" applyFont="1" applyFill="1" applyBorder="1" applyAlignment="1" applyProtection="1">
      <alignment horizontal="center" vertical="center"/>
      <protection locked="0"/>
    </xf>
    <xf numFmtId="49" fontId="30" fillId="21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3" fillId="21" borderId="48" xfId="0" applyFont="1" applyFill="1" applyBorder="1" applyAlignment="1" applyProtection="1">
      <alignment horizontal="left" vertical="top" wrapText="1"/>
      <protection locked="0"/>
    </xf>
    <xf numFmtId="0" fontId="33" fillId="21" borderId="49" xfId="0" applyFont="1" applyFill="1" applyBorder="1" applyAlignment="1" applyProtection="1">
      <alignment horizontal="left" vertical="top" wrapText="1"/>
      <protection locked="0"/>
    </xf>
    <xf numFmtId="0" fontId="33" fillId="21" borderId="38" xfId="0" applyFont="1" applyFill="1" applyBorder="1" applyAlignment="1" applyProtection="1">
      <alignment horizontal="left" vertical="top" wrapText="1"/>
      <protection locked="0"/>
    </xf>
    <xf numFmtId="0" fontId="33" fillId="21" borderId="52" xfId="0" applyFont="1" applyFill="1" applyBorder="1" applyAlignment="1" applyProtection="1">
      <alignment horizontal="left" vertical="top" wrapText="1"/>
      <protection locked="0"/>
    </xf>
    <xf numFmtId="0" fontId="33" fillId="21" borderId="51" xfId="0" applyFont="1" applyFill="1" applyBorder="1" applyAlignment="1" applyProtection="1">
      <alignment horizontal="left" vertical="top" wrapText="1"/>
      <protection locked="0"/>
    </xf>
    <xf numFmtId="0" fontId="33" fillId="21" borderId="3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0" fillId="21" borderId="54" xfId="0" applyFont="1" applyFill="1" applyBorder="1" applyAlignment="1" applyProtection="1">
      <alignment horizontal="left" vertical="top" wrapText="1"/>
      <protection locked="0"/>
    </xf>
    <xf numFmtId="0" fontId="30" fillId="21" borderId="25" xfId="0" applyFont="1" applyFill="1" applyBorder="1" applyAlignment="1" applyProtection="1">
      <alignment horizontal="left" vertical="top" wrapText="1"/>
      <protection locked="0"/>
    </xf>
    <xf numFmtId="0" fontId="30" fillId="21" borderId="13" xfId="0" applyFont="1" applyFill="1" applyBorder="1" applyAlignment="1" applyProtection="1">
      <alignment horizontal="left" vertical="top" wrapText="1"/>
      <protection locked="0"/>
    </xf>
    <xf numFmtId="0" fontId="30" fillId="21" borderId="14" xfId="0" applyFont="1" applyFill="1" applyBorder="1" applyAlignment="1" applyProtection="1">
      <alignment horizontal="left" vertical="top" wrapText="1"/>
      <protection locked="0"/>
    </xf>
    <xf numFmtId="0" fontId="30" fillId="21" borderId="15" xfId="0" applyFont="1" applyFill="1" applyBorder="1" applyAlignment="1" applyProtection="1">
      <alignment horizontal="left" vertical="top" wrapText="1"/>
      <protection locked="0"/>
    </xf>
    <xf numFmtId="0" fontId="30" fillId="21" borderId="10" xfId="0" applyFont="1" applyFill="1" applyBorder="1" applyAlignment="1" applyProtection="1">
      <alignment horizontal="left" vertical="top" wrapText="1"/>
      <protection locked="0"/>
    </xf>
    <xf numFmtId="0" fontId="30" fillId="21" borderId="16" xfId="0" applyFont="1" applyFill="1" applyBorder="1" applyAlignment="1" applyProtection="1">
      <alignment horizontal="left" vertical="top" wrapText="1"/>
      <protection locked="0"/>
    </xf>
    <xf numFmtId="0" fontId="30" fillId="21" borderId="0" xfId="0" applyFont="1" applyFill="1" applyBorder="1" applyAlignment="1" applyProtection="1">
      <alignment horizontal="left" vertical="center" shrinkToFit="1"/>
      <protection locked="0"/>
    </xf>
    <xf numFmtId="0" fontId="30" fillId="21" borderId="14" xfId="0" applyFont="1" applyFill="1" applyBorder="1" applyAlignment="1" applyProtection="1">
      <alignment horizontal="left" vertical="center" shrinkToFit="1"/>
      <protection locked="0"/>
    </xf>
    <xf numFmtId="0" fontId="31" fillId="27" borderId="11" xfId="0" applyFont="1" applyFill="1" applyBorder="1" applyAlignment="1" applyProtection="1">
      <alignment horizontal="center" vertical="center" shrinkToFit="1"/>
      <protection locked="0"/>
    </xf>
    <xf numFmtId="0" fontId="31" fillId="27" borderId="12" xfId="0" applyFont="1" applyFill="1" applyBorder="1" applyAlignment="1" applyProtection="1">
      <alignment horizontal="center" vertical="center" shrinkToFit="1"/>
      <protection locked="0"/>
    </xf>
    <xf numFmtId="0" fontId="30" fillId="21" borderId="0" xfId="0" applyFont="1" applyFill="1" applyAlignment="1" applyProtection="1">
      <alignment horizontal="left" vertical="top" wrapText="1"/>
      <protection locked="0"/>
    </xf>
    <xf numFmtId="0" fontId="30" fillId="21" borderId="22" xfId="0" applyFont="1" applyFill="1" applyBorder="1" applyAlignment="1" applyProtection="1">
      <alignment horizontal="left" vertical="top" wrapText="1"/>
      <protection locked="0"/>
    </xf>
    <xf numFmtId="0" fontId="30" fillId="21" borderId="47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27" fillId="28" borderId="13" xfId="0" applyFont="1" applyFill="1" applyBorder="1" applyAlignment="1" applyProtection="1">
      <alignment vertical="center" wrapText="1"/>
      <protection/>
    </xf>
    <xf numFmtId="0" fontId="27" fillId="28" borderId="0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0" fillId="21" borderId="24" xfId="0" applyFont="1" applyFill="1" applyBorder="1" applyAlignment="1" applyProtection="1">
      <alignment horizontal="left" vertical="top" wrapText="1"/>
      <protection locked="0"/>
    </xf>
    <xf numFmtId="0" fontId="30" fillId="21" borderId="21" xfId="0" applyFont="1" applyFill="1" applyBorder="1" applyAlignment="1" applyProtection="1">
      <alignment horizontal="left" vertical="center"/>
      <protection locked="0"/>
    </xf>
    <xf numFmtId="0" fontId="30" fillId="21" borderId="13" xfId="0" applyFont="1" applyFill="1" applyBorder="1" applyAlignment="1" applyProtection="1">
      <alignment horizontal="left" vertical="center"/>
      <protection locked="0"/>
    </xf>
    <xf numFmtId="0" fontId="30" fillId="21" borderId="0" xfId="0" applyFont="1" applyFill="1" applyBorder="1" applyAlignment="1" applyProtection="1">
      <alignment horizontal="left" vertical="center"/>
      <protection locked="0"/>
    </xf>
    <xf numFmtId="0" fontId="30" fillId="21" borderId="14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7" fillId="28" borderId="56" xfId="0" applyFont="1" applyFill="1" applyBorder="1" applyAlignment="1">
      <alignment horizontal="left" vertical="center"/>
    </xf>
    <xf numFmtId="0" fontId="27" fillId="28" borderId="17" xfId="0" applyFont="1" applyFill="1" applyBorder="1" applyAlignment="1">
      <alignment horizontal="left" vertical="center"/>
    </xf>
    <xf numFmtId="0" fontId="27" fillId="28" borderId="57" xfId="0" applyFont="1" applyFill="1" applyBorder="1" applyAlignment="1">
      <alignment horizontal="left" vertical="center"/>
    </xf>
    <xf numFmtId="0" fontId="30" fillId="21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0" borderId="5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30" fillId="21" borderId="49" xfId="0" applyFont="1" applyFill="1" applyBorder="1" applyAlignment="1" applyProtection="1">
      <alignment horizontal="left" vertical="center"/>
      <protection locked="0"/>
    </xf>
    <xf numFmtId="0" fontId="30" fillId="21" borderId="38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7" fillId="28" borderId="59" xfId="0" applyFont="1" applyFill="1" applyBorder="1" applyAlignment="1">
      <alignment horizontal="left" vertical="center" wrapText="1"/>
    </xf>
    <xf numFmtId="0" fontId="27" fillId="28" borderId="11" xfId="0" applyFont="1" applyFill="1" applyBorder="1" applyAlignment="1">
      <alignment horizontal="left" vertical="center" wrapText="1"/>
    </xf>
    <xf numFmtId="0" fontId="27" fillId="28" borderId="12" xfId="0" applyFont="1" applyFill="1" applyBorder="1" applyAlignment="1">
      <alignment horizontal="left" vertical="center" wrapText="1"/>
    </xf>
    <xf numFmtId="0" fontId="27" fillId="28" borderId="24" xfId="0" applyFont="1" applyFill="1" applyBorder="1" applyAlignment="1">
      <alignment horizontal="left" vertical="center"/>
    </xf>
    <xf numFmtId="0" fontId="27" fillId="28" borderId="10" xfId="0" applyFont="1" applyFill="1" applyBorder="1" applyAlignment="1">
      <alignment horizontal="left" vertical="center"/>
    </xf>
    <xf numFmtId="0" fontId="27" fillId="28" borderId="1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center"/>
    </xf>
    <xf numFmtId="0" fontId="30" fillId="21" borderId="60" xfId="0" applyFont="1" applyFill="1" applyBorder="1" applyAlignment="1" applyProtection="1">
      <alignment horizontal="left" vertical="center"/>
      <protection locked="0"/>
    </xf>
    <xf numFmtId="0" fontId="30" fillId="21" borderId="61" xfId="0" applyFont="1" applyFill="1" applyBorder="1" applyAlignment="1" applyProtection="1">
      <alignment horizontal="left" vertical="center"/>
      <protection locked="0"/>
    </xf>
    <xf numFmtId="0" fontId="27" fillId="26" borderId="62" xfId="0" applyFont="1" applyFill="1" applyBorder="1" applyAlignment="1">
      <alignment horizontal="center" vertical="center" wrapText="1"/>
    </xf>
    <xf numFmtId="0" fontId="27" fillId="26" borderId="63" xfId="0" applyFont="1" applyFill="1" applyBorder="1" applyAlignment="1">
      <alignment horizontal="center" vertical="center" wrapText="1"/>
    </xf>
    <xf numFmtId="49" fontId="30" fillId="21" borderId="64" xfId="0" applyNumberFormat="1" applyFont="1" applyFill="1" applyBorder="1" applyAlignment="1" applyProtection="1">
      <alignment horizontal="center" vertical="center"/>
      <protection locked="0"/>
    </xf>
    <xf numFmtId="49" fontId="30" fillId="21" borderId="65" xfId="0" applyNumberFormat="1" applyFont="1" applyFill="1" applyBorder="1" applyAlignment="1" applyProtection="1">
      <alignment horizontal="center" vertical="center"/>
      <protection locked="0"/>
    </xf>
    <xf numFmtId="49" fontId="30" fillId="21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6" xfId="0" applyFont="1" applyBorder="1" applyAlignment="1">
      <alignment horizontal="left" vertical="center"/>
    </xf>
    <xf numFmtId="0" fontId="30" fillId="21" borderId="51" xfId="0" applyFont="1" applyFill="1" applyBorder="1" applyAlignment="1" applyProtection="1">
      <alignment horizontal="left" vertical="center"/>
      <protection locked="0"/>
    </xf>
    <xf numFmtId="0" fontId="30" fillId="21" borderId="37" xfId="0" applyFont="1" applyFill="1" applyBorder="1" applyAlignment="1" applyProtection="1">
      <alignment horizontal="left" vertical="center"/>
      <protection locked="0"/>
    </xf>
    <xf numFmtId="0" fontId="27" fillId="28" borderId="56" xfId="0" applyFont="1" applyFill="1" applyBorder="1" applyAlignment="1">
      <alignment horizontal="left" vertical="center" shrinkToFit="1"/>
    </xf>
    <xf numFmtId="0" fontId="27" fillId="28" borderId="17" xfId="0" applyFont="1" applyFill="1" applyBorder="1" applyAlignment="1">
      <alignment horizontal="left" vertical="center" shrinkToFit="1"/>
    </xf>
    <xf numFmtId="0" fontId="27" fillId="28" borderId="57" xfId="0" applyFont="1" applyFill="1" applyBorder="1" applyAlignment="1">
      <alignment horizontal="left" vertical="center" shrinkToFit="1"/>
    </xf>
    <xf numFmtId="0" fontId="30" fillId="21" borderId="13" xfId="0" applyNumberFormat="1" applyFont="1" applyFill="1" applyBorder="1" applyAlignment="1" applyProtection="1">
      <alignment horizontal="left" vertical="top" wrapText="1"/>
      <protection locked="0"/>
    </xf>
    <xf numFmtId="0" fontId="30" fillId="21" borderId="0" xfId="0" applyNumberFormat="1" applyFont="1" applyFill="1" applyBorder="1" applyAlignment="1" applyProtection="1">
      <alignment horizontal="left" vertical="top" wrapText="1"/>
      <protection locked="0"/>
    </xf>
    <xf numFmtId="0" fontId="30" fillId="21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6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34" fillId="26" borderId="62" xfId="0" applyFont="1" applyFill="1" applyBorder="1" applyAlignment="1">
      <alignment horizontal="center" vertical="center" wrapText="1"/>
    </xf>
    <xf numFmtId="0" fontId="27" fillId="26" borderId="68" xfId="0" applyFont="1" applyFill="1" applyBorder="1" applyAlignment="1">
      <alignment horizontal="center" vertical="center" wrapText="1"/>
    </xf>
    <xf numFmtId="0" fontId="27" fillId="26" borderId="69" xfId="0" applyFont="1" applyFill="1" applyBorder="1" applyAlignment="1">
      <alignment horizontal="center" vertical="center" wrapText="1"/>
    </xf>
    <xf numFmtId="0" fontId="27" fillId="26" borderId="70" xfId="0" applyFont="1" applyFill="1" applyBorder="1" applyAlignment="1">
      <alignment horizontal="center" vertical="center" wrapText="1"/>
    </xf>
    <xf numFmtId="0" fontId="29" fillId="26" borderId="62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 applyProtection="1">
      <alignment horizontal="left" shrinkToFit="1"/>
      <protection locked="0"/>
    </xf>
    <xf numFmtId="0" fontId="2" fillId="0" borderId="17" xfId="0" applyFont="1" applyBorder="1" applyAlignment="1">
      <alignment horizontal="center"/>
    </xf>
    <xf numFmtId="0" fontId="30" fillId="21" borderId="17" xfId="0" applyFont="1" applyFill="1" applyBorder="1" applyAlignment="1" applyProtection="1">
      <alignment horizontal="left" shrinkToFit="1"/>
      <protection locked="0"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210" fontId="30" fillId="21" borderId="10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distributed"/>
    </xf>
    <xf numFmtId="0" fontId="33" fillId="21" borderId="71" xfId="0" applyFont="1" applyFill="1" applyBorder="1" applyAlignment="1" applyProtection="1">
      <alignment horizontal="left" vertical="top" wrapText="1"/>
      <protection locked="0"/>
    </xf>
    <xf numFmtId="0" fontId="33" fillId="21" borderId="60" xfId="0" applyFont="1" applyFill="1" applyBorder="1" applyAlignment="1" applyProtection="1">
      <alignment horizontal="left" vertical="top" wrapText="1"/>
      <protection locked="0"/>
    </xf>
    <xf numFmtId="0" fontId="33" fillId="21" borderId="61" xfId="0" applyFont="1" applyFill="1" applyBorder="1" applyAlignment="1" applyProtection="1">
      <alignment horizontal="left" vertical="top" wrapText="1"/>
      <protection locked="0"/>
    </xf>
    <xf numFmtId="210" fontId="30" fillId="21" borderId="10" xfId="0" applyNumberFormat="1" applyFont="1" applyFill="1" applyBorder="1" applyAlignment="1" applyProtection="1">
      <alignment horizontal="left"/>
      <protection locked="0"/>
    </xf>
    <xf numFmtId="0" fontId="30" fillId="21" borderId="40" xfId="0" applyFont="1" applyFill="1" applyBorder="1" applyAlignment="1" applyProtection="1">
      <alignment horizontal="left" vertical="top" wrapText="1"/>
      <protection locked="0"/>
    </xf>
    <xf numFmtId="0" fontId="30" fillId="21" borderId="43" xfId="0" applyFont="1" applyFill="1" applyBorder="1" applyAlignment="1" applyProtection="1">
      <alignment horizontal="left" vertical="top" wrapText="1"/>
      <protection locked="0"/>
    </xf>
    <xf numFmtId="0" fontId="30" fillId="21" borderId="10" xfId="0" applyFont="1" applyFill="1" applyBorder="1" applyAlignment="1" applyProtection="1">
      <alignment horizontal="center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shrinkToFit="1"/>
    </xf>
    <xf numFmtId="49" fontId="30" fillId="21" borderId="73" xfId="0" applyNumberFormat="1" applyFont="1" applyFill="1" applyBorder="1" applyAlignment="1" applyProtection="1">
      <alignment horizontal="center" vertical="center"/>
      <protection locked="0"/>
    </xf>
    <xf numFmtId="49" fontId="30" fillId="21" borderId="17" xfId="0" applyNumberFormat="1" applyFont="1" applyFill="1" applyBorder="1" applyAlignment="1" applyProtection="1">
      <alignment horizontal="center" vertical="center"/>
      <protection locked="0"/>
    </xf>
    <xf numFmtId="49" fontId="30" fillId="21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distributed" shrinkToFit="1"/>
    </xf>
    <xf numFmtId="210" fontId="30" fillId="21" borderId="17" xfId="0" applyNumberFormat="1" applyFont="1" applyFill="1" applyBorder="1" applyAlignment="1" applyProtection="1">
      <alignment horizontal="left"/>
      <protection locked="0"/>
    </xf>
    <xf numFmtId="210" fontId="30" fillId="21" borderId="17" xfId="0" applyNumberFormat="1" applyFont="1" applyFill="1" applyBorder="1" applyAlignment="1" applyProtection="1">
      <alignment horizontal="center"/>
      <protection locked="0"/>
    </xf>
    <xf numFmtId="0" fontId="27" fillId="26" borderId="74" xfId="0" applyFont="1" applyFill="1" applyBorder="1" applyAlignment="1">
      <alignment horizontal="center" vertical="center" wrapText="1"/>
    </xf>
    <xf numFmtId="0" fontId="27" fillId="26" borderId="75" xfId="0" applyFont="1" applyFill="1" applyBorder="1" applyAlignment="1">
      <alignment horizontal="center" vertical="center" wrapText="1"/>
    </xf>
    <xf numFmtId="0" fontId="30" fillId="21" borderId="42" xfId="0" applyFont="1" applyFill="1" applyBorder="1" applyAlignment="1" applyProtection="1">
      <alignment horizontal="left" vertical="top" wrapText="1"/>
      <protection locked="0"/>
    </xf>
    <xf numFmtId="0" fontId="27" fillId="26" borderId="76" xfId="0" applyFont="1" applyFill="1" applyBorder="1" applyAlignment="1">
      <alignment horizontal="center" vertical="center" wrapText="1"/>
    </xf>
    <xf numFmtId="0" fontId="27" fillId="26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top"/>
    </xf>
    <xf numFmtId="0" fontId="27" fillId="28" borderId="34" xfId="0" applyFont="1" applyFill="1" applyBorder="1" applyAlignment="1" applyProtection="1">
      <alignment vertical="center" wrapText="1"/>
      <protection/>
    </xf>
    <xf numFmtId="0" fontId="27" fillId="28" borderId="35" xfId="0" applyFont="1" applyFill="1" applyBorder="1" applyAlignment="1" applyProtection="1">
      <alignment vertical="center" wrapText="1"/>
      <protection/>
    </xf>
    <xf numFmtId="0" fontId="31" fillId="27" borderId="35" xfId="0" applyFont="1" applyFill="1" applyBorder="1" applyAlignment="1" applyProtection="1">
      <alignment horizontal="center" vertical="center" shrinkToFit="1"/>
      <protection locked="0"/>
    </xf>
    <xf numFmtId="0" fontId="31" fillId="27" borderId="36" xfId="0" applyFont="1" applyFill="1" applyBorder="1" applyAlignment="1" applyProtection="1">
      <alignment horizontal="center" vertical="center" shrinkToFit="1"/>
      <protection locked="0"/>
    </xf>
    <xf numFmtId="0" fontId="27" fillId="26" borderId="79" xfId="0" applyFont="1" applyFill="1" applyBorder="1" applyAlignment="1">
      <alignment horizontal="center" vertical="center"/>
    </xf>
    <xf numFmtId="0" fontId="27" fillId="26" borderId="80" xfId="0" applyFont="1" applyFill="1" applyBorder="1" applyAlignment="1">
      <alignment horizontal="center" vertical="center"/>
    </xf>
    <xf numFmtId="0" fontId="27" fillId="26" borderId="81" xfId="0" applyFont="1" applyFill="1" applyBorder="1" applyAlignment="1">
      <alignment horizontal="center"/>
    </xf>
    <xf numFmtId="0" fontId="27" fillId="26" borderId="82" xfId="0" applyFont="1" applyFill="1" applyBorder="1" applyAlignment="1">
      <alignment horizontal="center" vertical="center" wrapText="1"/>
    </xf>
    <xf numFmtId="0" fontId="27" fillId="26" borderId="8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7" fillId="28" borderId="27" xfId="0" applyFont="1" applyFill="1" applyBorder="1" applyAlignment="1" applyProtection="1">
      <alignment vertical="center" wrapText="1"/>
      <protection/>
    </xf>
    <xf numFmtId="0" fontId="27" fillId="28" borderId="11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0" fillId="21" borderId="0" xfId="0" applyFont="1" applyFill="1" applyBorder="1" applyAlignment="1" applyProtection="1">
      <alignment horizontal="left" vertical="top" wrapText="1" shrinkToFit="1"/>
      <protection locked="0"/>
    </xf>
    <xf numFmtId="0" fontId="30" fillId="21" borderId="14" xfId="0" applyFont="1" applyFill="1" applyBorder="1" applyAlignment="1" applyProtection="1">
      <alignment horizontal="left" vertical="top" wrapText="1" shrinkToFit="1"/>
      <protection locked="0"/>
    </xf>
    <xf numFmtId="0" fontId="30" fillId="21" borderId="10" xfId="0" applyFont="1" applyFill="1" applyBorder="1" applyAlignment="1" applyProtection="1">
      <alignment horizontal="left" vertical="top" wrapText="1" shrinkToFit="1"/>
      <protection locked="0"/>
    </xf>
    <xf numFmtId="0" fontId="30" fillId="21" borderId="16" xfId="0" applyFont="1" applyFill="1" applyBorder="1" applyAlignment="1" applyProtection="1">
      <alignment horizontal="left" vertical="top" wrapText="1" shrinkToFit="1"/>
      <protection locked="0"/>
    </xf>
    <xf numFmtId="0" fontId="2" fillId="0" borderId="6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left" vertical="top" wrapText="1"/>
    </xf>
    <xf numFmtId="0" fontId="27" fillId="26" borderId="84" xfId="0" applyFont="1" applyFill="1" applyBorder="1" applyAlignment="1">
      <alignment horizontal="center" vertical="center" wrapText="1"/>
    </xf>
    <xf numFmtId="0" fontId="27" fillId="26" borderId="85" xfId="0" applyFont="1" applyFill="1" applyBorder="1" applyAlignment="1">
      <alignment horizontal="center" vertical="center" wrapText="1"/>
    </xf>
    <xf numFmtId="0" fontId="27" fillId="26" borderId="86" xfId="0" applyFont="1" applyFill="1" applyBorder="1" applyAlignment="1">
      <alignment horizontal="center" vertical="center" wrapText="1"/>
    </xf>
    <xf numFmtId="0" fontId="27" fillId="26" borderId="87" xfId="0" applyFont="1" applyFill="1" applyBorder="1" applyAlignment="1">
      <alignment horizontal="center" vertical="center" wrapText="1"/>
    </xf>
    <xf numFmtId="0" fontId="27" fillId="26" borderId="44" xfId="0" applyFont="1" applyFill="1" applyBorder="1" applyAlignment="1">
      <alignment vertical="center"/>
    </xf>
    <xf numFmtId="0" fontId="27" fillId="26" borderId="45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0" fillId="21" borderId="48" xfId="0" applyFont="1" applyFill="1" applyBorder="1" applyAlignment="1" applyProtection="1">
      <alignment horizontal="left" vertical="top" wrapText="1"/>
      <protection locked="0"/>
    </xf>
    <xf numFmtId="0" fontId="30" fillId="21" borderId="49" xfId="0" applyFont="1" applyFill="1" applyBorder="1" applyAlignment="1" applyProtection="1">
      <alignment horizontal="left" vertical="top" wrapText="1"/>
      <protection locked="0"/>
    </xf>
    <xf numFmtId="0" fontId="30" fillId="21" borderId="38" xfId="0" applyFont="1" applyFill="1" applyBorder="1" applyAlignment="1" applyProtection="1">
      <alignment horizontal="left" vertical="top" wrapText="1"/>
      <protection locked="0"/>
    </xf>
    <xf numFmtId="0" fontId="30" fillId="21" borderId="88" xfId="0" applyFont="1" applyFill="1" applyBorder="1" applyAlignment="1" applyProtection="1">
      <alignment horizontal="left" vertical="top" wrapText="1"/>
      <protection locked="0"/>
    </xf>
    <xf numFmtId="0" fontId="30" fillId="21" borderId="89" xfId="0" applyFont="1" applyFill="1" applyBorder="1" applyAlignment="1" applyProtection="1">
      <alignment horizontal="left" vertical="top" wrapText="1"/>
      <protection locked="0"/>
    </xf>
    <xf numFmtId="0" fontId="30" fillId="21" borderId="90" xfId="0" applyFont="1" applyFill="1" applyBorder="1" applyAlignment="1" applyProtection="1">
      <alignment horizontal="left" vertical="top" wrapText="1"/>
      <protection locked="0"/>
    </xf>
    <xf numFmtId="0" fontId="30" fillId="21" borderId="10" xfId="0" applyFont="1" applyFill="1" applyBorder="1" applyAlignment="1" applyProtection="1">
      <alignment horizontal="left" vertical="center" shrinkToFit="1"/>
      <protection locked="0"/>
    </xf>
    <xf numFmtId="0" fontId="30" fillId="21" borderId="16" xfId="0" applyFont="1" applyFill="1" applyBorder="1" applyAlignment="1" applyProtection="1">
      <alignment horizontal="left" vertical="center" shrinkToFit="1"/>
      <protection locked="0"/>
    </xf>
    <xf numFmtId="49" fontId="27" fillId="26" borderId="29" xfId="0" applyNumberFormat="1" applyFont="1" applyFill="1" applyBorder="1" applyAlignment="1">
      <alignment horizontal="center" vertical="center" shrinkToFit="1"/>
    </xf>
    <xf numFmtId="49" fontId="27" fillId="26" borderId="21" xfId="0" applyNumberFormat="1" applyFont="1" applyFill="1" applyBorder="1" applyAlignment="1">
      <alignment horizontal="center" vertical="center" shrinkToFit="1"/>
    </xf>
    <xf numFmtId="49" fontId="27" fillId="26" borderId="47" xfId="0" applyNumberFormat="1" applyFont="1" applyFill="1" applyBorder="1" applyAlignment="1">
      <alignment horizontal="center" vertical="center" shrinkToFit="1"/>
    </xf>
    <xf numFmtId="0" fontId="27" fillId="26" borderId="33" xfId="0" applyFont="1" applyFill="1" applyBorder="1" applyAlignment="1">
      <alignment horizontal="left" vertical="center" wrapText="1"/>
    </xf>
    <xf numFmtId="0" fontId="27" fillId="26" borderId="30" xfId="0" applyFont="1" applyFill="1" applyBorder="1" applyAlignment="1">
      <alignment horizontal="left" vertical="center" wrapText="1"/>
    </xf>
    <xf numFmtId="0" fontId="27" fillId="26" borderId="91" xfId="0" applyFont="1" applyFill="1" applyBorder="1" applyAlignment="1">
      <alignment horizontal="left" vertical="center" wrapText="1"/>
    </xf>
    <xf numFmtId="0" fontId="27" fillId="26" borderId="26" xfId="0" applyFont="1" applyFill="1" applyBorder="1" applyAlignment="1">
      <alignment horizontal="left" vertical="center" wrapText="1"/>
    </xf>
    <xf numFmtId="0" fontId="27" fillId="26" borderId="0" xfId="0" applyFont="1" applyFill="1" applyBorder="1" applyAlignment="1">
      <alignment horizontal="left" vertical="center" wrapText="1"/>
    </xf>
    <xf numFmtId="0" fontId="27" fillId="26" borderId="92" xfId="0" applyFont="1" applyFill="1" applyBorder="1" applyAlignment="1">
      <alignment horizontal="left" vertical="center" wrapText="1"/>
    </xf>
    <xf numFmtId="0" fontId="27" fillId="26" borderId="93" xfId="0" applyFont="1" applyFill="1" applyBorder="1" applyAlignment="1">
      <alignment horizontal="left" vertical="center" wrapText="1"/>
    </xf>
    <xf numFmtId="0" fontId="27" fillId="26" borderId="94" xfId="0" applyFont="1" applyFill="1" applyBorder="1" applyAlignment="1">
      <alignment horizontal="left" vertical="center" wrapText="1"/>
    </xf>
    <xf numFmtId="0" fontId="27" fillId="26" borderId="95" xfId="0" applyFont="1" applyFill="1" applyBorder="1" applyAlignment="1">
      <alignment horizontal="left" vertical="center" wrapText="1"/>
    </xf>
    <xf numFmtId="0" fontId="27" fillId="26" borderId="91" xfId="0" applyFont="1" applyFill="1" applyBorder="1" applyAlignment="1">
      <alignment horizontal="center" vertical="center" wrapText="1"/>
    </xf>
    <xf numFmtId="0" fontId="27" fillId="26" borderId="9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7" fillId="26" borderId="33" xfId="0" applyFont="1" applyFill="1" applyBorder="1" applyAlignment="1">
      <alignment vertical="center" wrapText="1"/>
    </xf>
    <xf numFmtId="0" fontId="27" fillId="26" borderId="30" xfId="0" applyFont="1" applyFill="1" applyBorder="1" applyAlignment="1">
      <alignment vertical="center" wrapText="1"/>
    </xf>
    <xf numFmtId="0" fontId="27" fillId="26" borderId="79" xfId="0" applyFont="1" applyFill="1" applyBorder="1" applyAlignment="1">
      <alignment vertical="center" wrapText="1"/>
    </xf>
    <xf numFmtId="0" fontId="27" fillId="26" borderId="26" xfId="0" applyFont="1" applyFill="1" applyBorder="1" applyAlignment="1">
      <alignment vertical="center" wrapText="1"/>
    </xf>
    <xf numFmtId="0" fontId="27" fillId="26" borderId="0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vertical="center" wrapText="1"/>
    </xf>
    <xf numFmtId="0" fontId="27" fillId="26" borderId="29" xfId="0" applyFont="1" applyFill="1" applyBorder="1" applyAlignment="1">
      <alignment vertical="center" wrapText="1"/>
    </xf>
    <xf numFmtId="0" fontId="27" fillId="26" borderId="21" xfId="0" applyFont="1" applyFill="1" applyBorder="1" applyAlignment="1">
      <alignment vertical="center" wrapText="1"/>
    </xf>
    <xf numFmtId="0" fontId="27" fillId="26" borderId="47" xfId="0" applyFont="1" applyFill="1" applyBorder="1" applyAlignment="1">
      <alignment vertical="center" wrapText="1"/>
    </xf>
    <xf numFmtId="0" fontId="30" fillId="21" borderId="30" xfId="0" applyFont="1" applyFill="1" applyBorder="1" applyAlignment="1" applyProtection="1">
      <alignment horizontal="left" vertical="top" wrapText="1"/>
      <protection locked="0"/>
    </xf>
    <xf numFmtId="0" fontId="30" fillId="21" borderId="32" xfId="0" applyFont="1" applyFill="1" applyBorder="1" applyAlignment="1" applyProtection="1">
      <alignment horizontal="left" vertical="top" wrapText="1"/>
      <protection locked="0"/>
    </xf>
    <xf numFmtId="0" fontId="30" fillId="21" borderId="97" xfId="0" applyFont="1" applyFill="1" applyBorder="1" applyAlignment="1" applyProtection="1">
      <alignment horizontal="left" vertical="top" wrapText="1"/>
      <protection locked="0"/>
    </xf>
    <xf numFmtId="0" fontId="27" fillId="26" borderId="44" xfId="0" applyFont="1" applyFill="1" applyBorder="1" applyAlignment="1" applyProtection="1">
      <alignment vertical="center"/>
      <protection/>
    </xf>
    <xf numFmtId="0" fontId="27" fillId="26" borderId="45" xfId="0" applyFont="1" applyFill="1" applyBorder="1" applyAlignment="1" applyProtection="1">
      <alignment vertical="center"/>
      <protection/>
    </xf>
    <xf numFmtId="0" fontId="2" fillId="0" borderId="33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30" fillId="21" borderId="2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1</xdr:row>
      <xdr:rowOff>219075</xdr:rowOff>
    </xdr:from>
    <xdr:to>
      <xdr:col>25</xdr:col>
      <xdr:colOff>190500</xdr:colOff>
      <xdr:row>3</xdr:row>
      <xdr:rowOff>76200</xdr:rowOff>
    </xdr:to>
    <xdr:sp>
      <xdr:nvSpPr>
        <xdr:cNvPr id="1" name="Rectangle 37"/>
        <xdr:cNvSpPr>
          <a:spLocks/>
        </xdr:cNvSpPr>
      </xdr:nvSpPr>
      <xdr:spPr>
        <a:xfrm>
          <a:off x="4438650" y="600075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（委託の場合）</a:t>
          </a:r>
        </a:p>
      </xdr:txBody>
    </xdr:sp>
    <xdr:clientData/>
  </xdr:twoCellAnchor>
  <xdr:twoCellAnchor>
    <xdr:from>
      <xdr:col>69</xdr:col>
      <xdr:colOff>114300</xdr:colOff>
      <xdr:row>8</xdr:row>
      <xdr:rowOff>219075</xdr:rowOff>
    </xdr:from>
    <xdr:to>
      <xdr:col>79</xdr:col>
      <xdr:colOff>57150</xdr:colOff>
      <xdr:row>9</xdr:row>
      <xdr:rowOff>114300</xdr:rowOff>
    </xdr:to>
    <xdr:sp>
      <xdr:nvSpPr>
        <xdr:cNvPr id="2" name="テキスト ボックス 166"/>
        <xdr:cNvSpPr txBox="1">
          <a:spLocks noChangeArrowheads="1"/>
        </xdr:cNvSpPr>
      </xdr:nvSpPr>
      <xdr:spPr>
        <a:xfrm>
          <a:off x="13935075" y="1914525"/>
          <a:ext cx="19431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Ver:02.01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B72"/>
  <sheetViews>
    <sheetView showGridLines="0" showRowColHeaders="0" tabSelected="1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F2"/>
    </sheetView>
  </sheetViews>
  <sheetFormatPr defaultColWidth="9.00390625" defaultRowHeight="13.5"/>
  <cols>
    <col min="1" max="48" width="2.625" style="0" customWidth="1"/>
    <col min="49" max="49" width="2.875" style="0" customWidth="1"/>
    <col min="50" max="80" width="2.625" style="0" customWidth="1"/>
  </cols>
  <sheetData>
    <row r="1" spans="1:79" s="2" customFormat="1" ht="30" customHeight="1">
      <c r="A1" s="100" t="s">
        <v>200</v>
      </c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</row>
    <row r="2" spans="1:79" s="24" customFormat="1" ht="19.5" customHeight="1">
      <c r="A2" s="32" t="s">
        <v>155</v>
      </c>
      <c r="B2" s="66" t="s">
        <v>245</v>
      </c>
      <c r="C2" s="277"/>
      <c r="D2" s="277"/>
      <c r="E2" s="277"/>
      <c r="F2" s="277"/>
      <c r="G2" s="14"/>
      <c r="H2" s="278" t="s">
        <v>0</v>
      </c>
      <c r="I2" s="278"/>
      <c r="J2" s="278"/>
      <c r="K2" s="278"/>
      <c r="L2" s="280"/>
      <c r="M2" s="281"/>
      <c r="N2" s="281"/>
      <c r="O2" s="281"/>
      <c r="P2" s="281"/>
      <c r="Q2" s="281"/>
      <c r="R2" s="281"/>
      <c r="S2" s="281"/>
      <c r="T2" s="282"/>
      <c r="AP2" s="110"/>
      <c r="AQ2" s="110"/>
      <c r="AR2" s="110"/>
      <c r="AS2" s="110"/>
      <c r="AT2" s="138">
        <v>0</v>
      </c>
      <c r="AU2" s="139">
        <v>0</v>
      </c>
      <c r="AV2" s="139">
        <v>3</v>
      </c>
      <c r="AW2" s="139" t="b">
        <v>0</v>
      </c>
      <c r="AX2" s="85"/>
      <c r="AY2" s="14"/>
      <c r="AZ2" s="14"/>
      <c r="BA2" s="14"/>
      <c r="BB2" s="14"/>
      <c r="BC2" s="14"/>
      <c r="BD2" s="14"/>
      <c r="BE2" s="14"/>
      <c r="BF2" s="85"/>
      <c r="BG2" s="14"/>
      <c r="BH2" s="14"/>
      <c r="BI2" s="14"/>
      <c r="BJ2" s="14"/>
      <c r="BK2" s="14"/>
      <c r="BL2" s="14"/>
      <c r="BM2" s="85"/>
      <c r="BN2" s="14"/>
      <c r="BO2" s="14"/>
      <c r="BP2" s="14"/>
      <c r="BQ2" s="14"/>
      <c r="BR2" s="14"/>
      <c r="BS2" s="14"/>
      <c r="BT2" s="14"/>
      <c r="BU2" s="85"/>
      <c r="BV2" s="33"/>
      <c r="BW2" s="33"/>
      <c r="BX2" s="33"/>
      <c r="BY2" s="33"/>
      <c r="BZ2" s="14"/>
      <c r="CA2" s="14"/>
    </row>
    <row r="3" spans="1:79" s="24" customFormat="1" ht="4.5" customHeight="1">
      <c r="A3" s="37"/>
      <c r="B3" s="38"/>
      <c r="C3" s="38"/>
      <c r="D3" s="38"/>
      <c r="E3" s="38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AU3" s="14"/>
      <c r="AV3" s="14"/>
      <c r="AW3" s="14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14"/>
      <c r="CA3" s="14"/>
    </row>
    <row r="4" spans="1:79" s="24" customFormat="1" ht="19.5" customHeight="1">
      <c r="A4" s="23" t="s">
        <v>156</v>
      </c>
      <c r="B4" s="279" t="s">
        <v>229</v>
      </c>
      <c r="C4" s="279"/>
      <c r="D4" s="279"/>
      <c r="E4" s="279"/>
      <c r="F4" s="279"/>
      <c r="G4" s="30" t="s">
        <v>54</v>
      </c>
      <c r="H4" s="264"/>
      <c r="I4" s="264"/>
      <c r="J4" s="264"/>
      <c r="K4" s="264"/>
      <c r="L4" s="264"/>
      <c r="M4" s="264"/>
      <c r="N4" s="264"/>
      <c r="O4" s="65" t="s">
        <v>19</v>
      </c>
      <c r="W4" s="32" t="s">
        <v>157</v>
      </c>
      <c r="X4" s="267" t="s">
        <v>45</v>
      </c>
      <c r="Y4" s="267"/>
      <c r="Z4" s="267"/>
      <c r="AA4" s="267"/>
      <c r="AB4" s="267"/>
      <c r="AC4" s="30" t="s">
        <v>58</v>
      </c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Z4" s="23" t="s">
        <v>46</v>
      </c>
      <c r="BA4" s="267" t="s">
        <v>53</v>
      </c>
      <c r="BB4" s="267"/>
      <c r="BC4" s="267"/>
      <c r="BD4" s="267"/>
      <c r="BE4" s="267"/>
      <c r="BF4" s="267"/>
      <c r="BG4" s="30" t="s">
        <v>59</v>
      </c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</row>
    <row r="5" spans="1:79" s="24" customFormat="1" ht="19.5" customHeight="1">
      <c r="A5" s="23" t="s">
        <v>57</v>
      </c>
      <c r="B5" s="283" t="s">
        <v>244</v>
      </c>
      <c r="C5" s="283"/>
      <c r="D5" s="283"/>
      <c r="E5" s="283"/>
      <c r="F5" s="283"/>
      <c r="G5" s="31" t="s">
        <v>55</v>
      </c>
      <c r="H5" s="284"/>
      <c r="I5" s="284"/>
      <c r="J5" s="284"/>
      <c r="K5" s="284"/>
      <c r="L5" s="284"/>
      <c r="M5" s="284"/>
      <c r="N5" s="25"/>
      <c r="O5" s="25"/>
      <c r="P5" s="25"/>
      <c r="Q5" s="25"/>
      <c r="R5" s="25"/>
      <c r="S5" s="25"/>
      <c r="T5" s="25"/>
      <c r="U5" s="27"/>
      <c r="W5" s="23" t="s">
        <v>47</v>
      </c>
      <c r="X5" s="270" t="s">
        <v>51</v>
      </c>
      <c r="Y5" s="270"/>
      <c r="Z5" s="270"/>
      <c r="AA5" s="270"/>
      <c r="AB5" s="270"/>
      <c r="AC5" s="31" t="s">
        <v>60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5" t="s">
        <v>23</v>
      </c>
      <c r="AS5" s="265"/>
      <c r="AT5" s="266"/>
      <c r="AU5" s="266"/>
      <c r="AV5" s="266"/>
      <c r="AW5" s="266"/>
      <c r="AZ5" s="23" t="s">
        <v>158</v>
      </c>
      <c r="BA5" s="270" t="s">
        <v>197</v>
      </c>
      <c r="BB5" s="270"/>
      <c r="BC5" s="270"/>
      <c r="BD5" s="270"/>
      <c r="BE5" s="270"/>
      <c r="BF5" s="270"/>
      <c r="BG5" s="31" t="s">
        <v>60</v>
      </c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5" t="s">
        <v>23</v>
      </c>
      <c r="BW5" s="265"/>
      <c r="BX5" s="266"/>
      <c r="BY5" s="266"/>
      <c r="BZ5" s="266"/>
      <c r="CA5" s="266"/>
    </row>
    <row r="6" spans="1:59" s="24" customFormat="1" ht="19.5" customHeight="1">
      <c r="A6" s="23" t="s">
        <v>158</v>
      </c>
      <c r="B6" s="283" t="s">
        <v>50</v>
      </c>
      <c r="C6" s="283"/>
      <c r="D6" s="283"/>
      <c r="E6" s="283"/>
      <c r="F6" s="283"/>
      <c r="G6" s="31" t="s">
        <v>56</v>
      </c>
      <c r="H6" s="284"/>
      <c r="I6" s="284"/>
      <c r="J6" s="284"/>
      <c r="K6" s="284"/>
      <c r="L6" s="284"/>
      <c r="M6" s="284"/>
      <c r="N6" s="26" t="s">
        <v>48</v>
      </c>
      <c r="O6" s="285"/>
      <c r="P6" s="285"/>
      <c r="Q6" s="285"/>
      <c r="R6" s="285"/>
      <c r="S6" s="285"/>
      <c r="T6" s="285"/>
      <c r="U6" s="36"/>
      <c r="V6" s="27"/>
      <c r="W6" s="23" t="s">
        <v>49</v>
      </c>
      <c r="X6" s="267" t="s">
        <v>52</v>
      </c>
      <c r="Y6" s="267"/>
      <c r="Z6" s="267"/>
      <c r="AA6" s="267"/>
      <c r="AB6" s="267"/>
      <c r="AC6" s="30" t="s">
        <v>58</v>
      </c>
      <c r="AD6" s="266"/>
      <c r="AE6" s="266"/>
      <c r="AF6" s="266"/>
      <c r="AG6" s="266"/>
      <c r="AH6" s="266"/>
      <c r="AI6" s="266"/>
      <c r="AJ6" s="266"/>
      <c r="AK6" s="29" t="s">
        <v>46</v>
      </c>
      <c r="AL6" s="270" t="s">
        <v>20</v>
      </c>
      <c r="AM6" s="270"/>
      <c r="AN6" s="270"/>
      <c r="AO6" s="270"/>
      <c r="AP6" s="270"/>
      <c r="AQ6" s="270"/>
      <c r="AR6" s="29" t="s">
        <v>58</v>
      </c>
      <c r="AS6" s="274"/>
      <c r="AT6" s="274"/>
      <c r="AU6" s="274"/>
      <c r="AV6" s="274"/>
      <c r="AW6" s="274"/>
      <c r="AX6" s="274"/>
      <c r="AY6" s="268" t="s">
        <v>159</v>
      </c>
      <c r="AZ6" s="268"/>
      <c r="BA6" s="268"/>
      <c r="BB6" s="269"/>
      <c r="BC6" s="269"/>
      <c r="BD6" s="269"/>
      <c r="BE6" s="269"/>
      <c r="BF6" s="269"/>
      <c r="BG6" s="269"/>
    </row>
    <row r="7" spans="1:80" s="24" customFormat="1" ht="9.75" customHeight="1" thickBot="1">
      <c r="A7" s="23"/>
      <c r="B7" s="34"/>
      <c r="C7" s="34"/>
      <c r="D7" s="34"/>
      <c r="E7" s="34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27"/>
      <c r="U7" s="27"/>
      <c r="V7" s="23"/>
      <c r="W7" s="28"/>
      <c r="X7" s="28"/>
      <c r="Y7" s="28"/>
      <c r="Z7" s="28"/>
      <c r="AA7" s="28"/>
      <c r="AB7" s="35"/>
      <c r="AC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68" s="10" customFormat="1" ht="11.25">
      <c r="A8" s="102" t="s">
        <v>201</v>
      </c>
      <c r="B8" s="103" t="s">
        <v>1</v>
      </c>
      <c r="C8" s="103"/>
      <c r="D8" s="103"/>
      <c r="E8" s="103"/>
      <c r="F8" s="103"/>
      <c r="G8" s="103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5"/>
      <c r="BO8" s="105"/>
      <c r="BP8" s="106"/>
    </row>
    <row r="9" spans="1:80" ht="29.25" customHeight="1" thickBot="1">
      <c r="A9" s="291" t="s">
        <v>153</v>
      </c>
      <c r="B9" s="258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88"/>
      <c r="AI9" s="257" t="s">
        <v>154</v>
      </c>
      <c r="AJ9" s="258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6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"/>
    </row>
    <row r="10" spans="1:80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25" t="s">
        <v>240</v>
      </c>
      <c r="BZ10" s="126" t="s">
        <v>256</v>
      </c>
      <c r="CA10" s="126" t="s">
        <v>257</v>
      </c>
      <c r="CB10" s="1"/>
    </row>
    <row r="11" spans="1:79" ht="13.5" customHeight="1">
      <c r="A11" s="289" t="s">
        <v>204</v>
      </c>
      <c r="B11" s="286"/>
      <c r="C11" s="286"/>
      <c r="D11" s="286"/>
      <c r="E11" s="286"/>
      <c r="F11" s="286"/>
      <c r="G11" s="286" t="s">
        <v>226</v>
      </c>
      <c r="H11" s="286"/>
      <c r="I11" s="286"/>
      <c r="J11" s="286"/>
      <c r="K11" s="286"/>
      <c r="L11" s="286"/>
      <c r="M11" s="286" t="s">
        <v>202</v>
      </c>
      <c r="N11" s="286"/>
      <c r="O11" s="286"/>
      <c r="P11" s="286"/>
      <c r="Q11" s="286"/>
      <c r="R11" s="286"/>
      <c r="S11" s="286" t="s">
        <v>4</v>
      </c>
      <c r="T11" s="286"/>
      <c r="U11" s="286"/>
      <c r="V11" s="286"/>
      <c r="W11" s="286"/>
      <c r="X11" s="286"/>
      <c r="Y11" s="286" t="s">
        <v>203</v>
      </c>
      <c r="Z11" s="286"/>
      <c r="AA11" s="286"/>
      <c r="AB11" s="286"/>
      <c r="AC11" s="286"/>
      <c r="AD11" s="286"/>
      <c r="AE11" s="286"/>
      <c r="AF11" s="286" t="s">
        <v>225</v>
      </c>
      <c r="AG11" s="286"/>
      <c r="AH11" s="286"/>
      <c r="AI11" s="286"/>
      <c r="AJ11" s="286"/>
      <c r="AK11" s="286"/>
      <c r="AL11" s="261" t="s">
        <v>5</v>
      </c>
      <c r="AM11" s="261"/>
      <c r="AN11" s="261"/>
      <c r="AO11" s="261"/>
      <c r="AP11" s="261"/>
      <c r="AQ11" s="261"/>
      <c r="AR11" s="261"/>
      <c r="AS11" s="296" t="s">
        <v>6</v>
      </c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8"/>
    </row>
    <row r="12" spans="1:79" ht="24" customHeight="1" thickBot="1">
      <c r="A12" s="290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62"/>
      <c r="AM12" s="262"/>
      <c r="AN12" s="262"/>
      <c r="AO12" s="262"/>
      <c r="AP12" s="262"/>
      <c r="AQ12" s="262"/>
      <c r="AR12" s="262"/>
      <c r="AS12" s="260" t="s">
        <v>82</v>
      </c>
      <c r="AT12" s="241"/>
      <c r="AU12" s="241"/>
      <c r="AV12" s="241"/>
      <c r="AW12" s="241"/>
      <c r="AX12" s="241"/>
      <c r="AY12" s="263" t="s">
        <v>248</v>
      </c>
      <c r="AZ12" s="263"/>
      <c r="BA12" s="263"/>
      <c r="BB12" s="263"/>
      <c r="BC12" s="263"/>
      <c r="BD12" s="263"/>
      <c r="BE12" s="259" t="s">
        <v>247</v>
      </c>
      <c r="BF12" s="259"/>
      <c r="BG12" s="259"/>
      <c r="BH12" s="259"/>
      <c r="BI12" s="259"/>
      <c r="BJ12" s="259"/>
      <c r="BK12" s="241" t="s">
        <v>43</v>
      </c>
      <c r="BL12" s="241"/>
      <c r="BM12" s="241"/>
      <c r="BN12" s="241"/>
      <c r="BO12" s="241"/>
      <c r="BP12" s="241"/>
      <c r="BQ12" s="299" t="s">
        <v>246</v>
      </c>
      <c r="BR12" s="300"/>
      <c r="BS12" s="300"/>
      <c r="BT12" s="300"/>
      <c r="BU12" s="300"/>
      <c r="BV12" s="260"/>
      <c r="BW12" s="241" t="s">
        <v>7</v>
      </c>
      <c r="BX12" s="241"/>
      <c r="BY12" s="241"/>
      <c r="BZ12" s="241"/>
      <c r="CA12" s="242"/>
    </row>
    <row r="13" spans="1:80" ht="18" customHeight="1" thickTop="1">
      <c r="A13" s="229" t="s">
        <v>8</v>
      </c>
      <c r="B13" s="230"/>
      <c r="C13" s="230"/>
      <c r="D13" s="230"/>
      <c r="E13" s="230"/>
      <c r="F13" s="231"/>
      <c r="G13" s="112" t="s">
        <v>36</v>
      </c>
      <c r="H13" s="113"/>
      <c r="I13" s="113"/>
      <c r="J13" s="113"/>
      <c r="K13" s="113"/>
      <c r="L13" s="114"/>
      <c r="M13" s="108">
        <v>0</v>
      </c>
      <c r="N13" s="11"/>
      <c r="O13" s="11"/>
      <c r="P13" s="11"/>
      <c r="Q13" s="11"/>
      <c r="R13" s="46"/>
      <c r="S13" s="72" t="b">
        <v>0</v>
      </c>
      <c r="T13" s="233" t="s">
        <v>83</v>
      </c>
      <c r="U13" s="233"/>
      <c r="V13" s="233"/>
      <c r="W13" s="233"/>
      <c r="X13" s="234"/>
      <c r="Y13" s="72" t="b">
        <v>0</v>
      </c>
      <c r="Z13" s="233" t="s">
        <v>137</v>
      </c>
      <c r="AA13" s="233"/>
      <c r="AB13" s="233"/>
      <c r="AC13" s="233"/>
      <c r="AD13" s="233"/>
      <c r="AE13" s="234"/>
      <c r="AF13" s="109">
        <v>0</v>
      </c>
      <c r="AG13" s="45" t="s">
        <v>160</v>
      </c>
      <c r="AH13" s="8"/>
      <c r="AI13" s="8"/>
      <c r="AJ13" s="8"/>
      <c r="AK13" s="9"/>
      <c r="AL13" s="292" t="s">
        <v>228</v>
      </c>
      <c r="AM13" s="293"/>
      <c r="AN13" s="293"/>
      <c r="AO13" s="293"/>
      <c r="AP13" s="293"/>
      <c r="AQ13" s="294"/>
      <c r="AR13" s="295"/>
      <c r="AS13" s="72" t="b">
        <v>0</v>
      </c>
      <c r="AT13" s="45" t="s">
        <v>80</v>
      </c>
      <c r="AU13" s="8"/>
      <c r="AV13" s="8"/>
      <c r="AW13" s="8"/>
      <c r="AX13" s="8"/>
      <c r="AY13" s="246" t="s">
        <v>161</v>
      </c>
      <c r="AZ13" s="168"/>
      <c r="BA13" s="168"/>
      <c r="BB13" s="186"/>
      <c r="BC13" s="186"/>
      <c r="BD13" s="187"/>
      <c r="BE13" s="68" t="b">
        <v>0</v>
      </c>
      <c r="BF13" s="301" t="s">
        <v>162</v>
      </c>
      <c r="BG13" s="301"/>
      <c r="BH13" s="186"/>
      <c r="BI13" s="186"/>
      <c r="BJ13" s="187"/>
      <c r="BK13" s="68" t="b">
        <v>0</v>
      </c>
      <c r="BL13" s="301" t="s">
        <v>249</v>
      </c>
      <c r="BM13" s="301"/>
      <c r="BN13" s="301"/>
      <c r="BO13" s="301"/>
      <c r="BP13" s="302"/>
      <c r="BQ13" s="271"/>
      <c r="BR13" s="272"/>
      <c r="BS13" s="272"/>
      <c r="BT13" s="272"/>
      <c r="BU13" s="272"/>
      <c r="BV13" s="273"/>
      <c r="BW13" s="243"/>
      <c r="BX13" s="244"/>
      <c r="BY13" s="244"/>
      <c r="BZ13" s="244"/>
      <c r="CA13" s="245"/>
      <c r="CB13" s="10"/>
    </row>
    <row r="14" spans="1:80" ht="15.75" customHeight="1">
      <c r="A14" s="248" t="s">
        <v>42</v>
      </c>
      <c r="B14" s="176"/>
      <c r="C14" s="207"/>
      <c r="D14" s="207"/>
      <c r="E14" s="207"/>
      <c r="F14" s="47"/>
      <c r="G14" s="68" t="b">
        <v>0</v>
      </c>
      <c r="H14" s="168" t="s">
        <v>111</v>
      </c>
      <c r="I14" s="168"/>
      <c r="J14" s="168"/>
      <c r="K14" s="168"/>
      <c r="L14" s="169"/>
      <c r="M14" s="68"/>
      <c r="N14" s="168" t="s">
        <v>91</v>
      </c>
      <c r="O14" s="168"/>
      <c r="P14" s="168"/>
      <c r="Q14" s="168"/>
      <c r="R14" s="169"/>
      <c r="S14" s="71"/>
      <c r="T14" s="233"/>
      <c r="U14" s="233"/>
      <c r="V14" s="233"/>
      <c r="W14" s="233"/>
      <c r="X14" s="234"/>
      <c r="Y14" s="71"/>
      <c r="Z14" s="233"/>
      <c r="AA14" s="233"/>
      <c r="AB14" s="233"/>
      <c r="AC14" s="233"/>
      <c r="AD14" s="233"/>
      <c r="AE14" s="234"/>
      <c r="AF14" s="7"/>
      <c r="AG14" s="8"/>
      <c r="AH14" s="8"/>
      <c r="AI14" s="8"/>
      <c r="AJ14" s="8"/>
      <c r="AK14" s="9"/>
      <c r="AL14" s="181"/>
      <c r="AM14" s="153"/>
      <c r="AN14" s="153"/>
      <c r="AO14" s="153"/>
      <c r="AP14" s="153"/>
      <c r="AQ14" s="153"/>
      <c r="AR14" s="182"/>
      <c r="AS14" s="67"/>
      <c r="AT14" s="67"/>
      <c r="AU14" s="67"/>
      <c r="AV14" s="67"/>
      <c r="AW14" s="67"/>
      <c r="AX14" s="67"/>
      <c r="AY14" s="246" t="s">
        <v>163</v>
      </c>
      <c r="AZ14" s="247"/>
      <c r="BA14" s="247"/>
      <c r="BB14" s="186"/>
      <c r="BC14" s="186"/>
      <c r="BD14" s="187"/>
      <c r="BE14" s="68" t="b">
        <v>0</v>
      </c>
      <c r="BF14" s="168" t="s">
        <v>164</v>
      </c>
      <c r="BG14" s="168"/>
      <c r="BH14" s="186"/>
      <c r="BI14" s="186"/>
      <c r="BJ14" s="187"/>
      <c r="BK14" s="68" t="b">
        <v>0</v>
      </c>
      <c r="BL14" s="168" t="s">
        <v>250</v>
      </c>
      <c r="BM14" s="168"/>
      <c r="BN14" s="168"/>
      <c r="BO14" s="168"/>
      <c r="BP14" s="169"/>
      <c r="BQ14" s="170"/>
      <c r="BR14" s="171"/>
      <c r="BS14" s="171"/>
      <c r="BT14" s="171"/>
      <c r="BU14" s="171"/>
      <c r="BV14" s="172"/>
      <c r="BW14" s="7"/>
      <c r="BX14" s="8"/>
      <c r="BY14" s="8"/>
      <c r="BZ14" s="8"/>
      <c r="CA14" s="49"/>
      <c r="CB14" s="10"/>
    </row>
    <row r="15" spans="1:80" ht="15.75" customHeight="1">
      <c r="A15" s="120" t="s">
        <v>117</v>
      </c>
      <c r="B15" s="53"/>
      <c r="C15" s="207"/>
      <c r="D15" s="207"/>
      <c r="E15" s="207"/>
      <c r="F15" s="54"/>
      <c r="G15" s="68" t="b">
        <v>0</v>
      </c>
      <c r="H15" s="224" t="s">
        <v>238</v>
      </c>
      <c r="I15" s="224"/>
      <c r="J15" s="224"/>
      <c r="K15" s="224"/>
      <c r="L15" s="225"/>
      <c r="M15" s="68"/>
      <c r="N15" s="168" t="s">
        <v>92</v>
      </c>
      <c r="O15" s="168"/>
      <c r="P15" s="168"/>
      <c r="Q15" s="168"/>
      <c r="R15" s="169"/>
      <c r="S15" s="72" t="b">
        <v>0</v>
      </c>
      <c r="T15" s="233" t="s">
        <v>84</v>
      </c>
      <c r="U15" s="233"/>
      <c r="V15" s="233"/>
      <c r="W15" s="233"/>
      <c r="X15" s="234"/>
      <c r="Y15" s="72" t="b">
        <v>0</v>
      </c>
      <c r="Z15" s="233" t="s">
        <v>135</v>
      </c>
      <c r="AA15" s="233"/>
      <c r="AB15" s="233"/>
      <c r="AC15" s="233"/>
      <c r="AD15" s="233"/>
      <c r="AE15" s="234"/>
      <c r="AF15" s="7"/>
      <c r="AG15" s="8"/>
      <c r="AH15" s="8"/>
      <c r="AI15" s="8"/>
      <c r="AJ15" s="8"/>
      <c r="AK15" s="9"/>
      <c r="AL15" s="181"/>
      <c r="AM15" s="153"/>
      <c r="AN15" s="153"/>
      <c r="AO15" s="153"/>
      <c r="AP15" s="153"/>
      <c r="AQ15" s="153"/>
      <c r="AR15" s="182"/>
      <c r="AS15" s="72" t="b">
        <v>0</v>
      </c>
      <c r="AT15" s="233" t="s">
        <v>81</v>
      </c>
      <c r="AU15" s="233"/>
      <c r="AV15" s="233"/>
      <c r="AW15" s="233"/>
      <c r="AX15" s="234"/>
      <c r="AY15" s="246" t="s">
        <v>165</v>
      </c>
      <c r="AZ15" s="247"/>
      <c r="BA15" s="247"/>
      <c r="BB15" s="186"/>
      <c r="BC15" s="186"/>
      <c r="BD15" s="187"/>
      <c r="BE15" s="68" t="b">
        <v>0</v>
      </c>
      <c r="BF15" s="168" t="s">
        <v>166</v>
      </c>
      <c r="BG15" s="168"/>
      <c r="BH15" s="186"/>
      <c r="BI15" s="186"/>
      <c r="BJ15" s="187"/>
      <c r="BK15" s="68" t="b">
        <v>0</v>
      </c>
      <c r="BL15" s="186"/>
      <c r="BM15" s="186"/>
      <c r="BN15" s="186"/>
      <c r="BO15" s="186"/>
      <c r="BP15" s="187"/>
      <c r="BQ15" s="170"/>
      <c r="BR15" s="171"/>
      <c r="BS15" s="171"/>
      <c r="BT15" s="171"/>
      <c r="BU15" s="171"/>
      <c r="BV15" s="172"/>
      <c r="BW15" s="7"/>
      <c r="BX15" s="8"/>
      <c r="BY15" s="8" t="s">
        <v>167</v>
      </c>
      <c r="BZ15" s="8"/>
      <c r="CA15" s="49"/>
      <c r="CB15" s="10"/>
    </row>
    <row r="16" spans="1:80" ht="15.75" customHeight="1">
      <c r="A16" s="69" t="b">
        <v>0</v>
      </c>
      <c r="B16" s="176" t="s">
        <v>22</v>
      </c>
      <c r="C16" s="176"/>
      <c r="D16" s="68" t="b">
        <v>0</v>
      </c>
      <c r="E16" s="176" t="s">
        <v>127</v>
      </c>
      <c r="F16" s="232"/>
      <c r="G16" s="8"/>
      <c r="H16" s="224"/>
      <c r="I16" s="224"/>
      <c r="J16" s="224"/>
      <c r="K16" s="224"/>
      <c r="L16" s="225"/>
      <c r="M16" s="68"/>
      <c r="N16" s="168" t="s">
        <v>93</v>
      </c>
      <c r="O16" s="168"/>
      <c r="P16" s="168"/>
      <c r="Q16" s="168"/>
      <c r="R16" s="169"/>
      <c r="S16" s="71"/>
      <c r="T16" s="233"/>
      <c r="U16" s="233"/>
      <c r="V16" s="233"/>
      <c r="W16" s="233"/>
      <c r="X16" s="234"/>
      <c r="Y16" s="71"/>
      <c r="Z16" s="233"/>
      <c r="AA16" s="233"/>
      <c r="AB16" s="233"/>
      <c r="AC16" s="233"/>
      <c r="AD16" s="233"/>
      <c r="AE16" s="234"/>
      <c r="AF16" s="7"/>
      <c r="AG16" s="8"/>
      <c r="AH16" s="8"/>
      <c r="AI16" s="8"/>
      <c r="AJ16" s="8"/>
      <c r="AK16" s="9"/>
      <c r="AL16" s="181"/>
      <c r="AM16" s="153"/>
      <c r="AN16" s="153"/>
      <c r="AO16" s="153"/>
      <c r="AP16" s="153"/>
      <c r="AQ16" s="153"/>
      <c r="AR16" s="182"/>
      <c r="AS16" s="67"/>
      <c r="AT16" s="233"/>
      <c r="AU16" s="233"/>
      <c r="AV16" s="233"/>
      <c r="AW16" s="233"/>
      <c r="AX16" s="234"/>
      <c r="AY16" s="246" t="s">
        <v>168</v>
      </c>
      <c r="AZ16" s="247"/>
      <c r="BA16" s="247"/>
      <c r="BB16" s="186"/>
      <c r="BC16" s="186"/>
      <c r="BD16" s="187"/>
      <c r="BE16" s="68" t="b">
        <v>0</v>
      </c>
      <c r="BF16" s="168" t="s">
        <v>169</v>
      </c>
      <c r="BG16" s="168"/>
      <c r="BH16" s="186"/>
      <c r="BI16" s="186"/>
      <c r="BJ16" s="187"/>
      <c r="BK16" s="68" t="b">
        <v>0</v>
      </c>
      <c r="BL16" s="186"/>
      <c r="BM16" s="186"/>
      <c r="BN16" s="186"/>
      <c r="BO16" s="186"/>
      <c r="BP16" s="187"/>
      <c r="BQ16" s="170"/>
      <c r="BR16" s="171"/>
      <c r="BS16" s="171"/>
      <c r="BT16" s="171"/>
      <c r="BU16" s="171"/>
      <c r="BV16" s="172"/>
      <c r="BW16" s="7"/>
      <c r="BX16" s="8"/>
      <c r="BY16" s="8"/>
      <c r="BZ16" s="8"/>
      <c r="CA16" s="49"/>
      <c r="CB16" s="10"/>
    </row>
    <row r="17" spans="1:80" ht="15.75" customHeight="1">
      <c r="A17" s="69" t="b">
        <v>0</v>
      </c>
      <c r="B17" s="238" t="s">
        <v>116</v>
      </c>
      <c r="C17" s="238"/>
      <c r="D17" s="239"/>
      <c r="E17" s="239"/>
      <c r="F17" s="240"/>
      <c r="G17" s="45" t="s">
        <v>243</v>
      </c>
      <c r="H17" s="8"/>
      <c r="I17" s="8"/>
      <c r="J17" s="8"/>
      <c r="K17" s="8"/>
      <c r="L17" s="9"/>
      <c r="M17" s="68"/>
      <c r="N17" s="168" t="s">
        <v>239</v>
      </c>
      <c r="O17" s="168"/>
      <c r="P17" s="168"/>
      <c r="Q17" s="168"/>
      <c r="R17" s="169"/>
      <c r="S17" s="72" t="b">
        <v>0</v>
      </c>
      <c r="T17" s="233" t="s">
        <v>85</v>
      </c>
      <c r="U17" s="233"/>
      <c r="V17" s="233"/>
      <c r="W17" s="233"/>
      <c r="X17" s="234"/>
      <c r="Y17" s="72" t="b">
        <v>0</v>
      </c>
      <c r="Z17" s="210" t="s">
        <v>234</v>
      </c>
      <c r="AA17" s="210"/>
      <c r="AB17" s="210"/>
      <c r="AC17" s="210"/>
      <c r="AD17" s="210"/>
      <c r="AE17" s="237"/>
      <c r="AF17" s="7"/>
      <c r="AG17" s="233" t="s">
        <v>231</v>
      </c>
      <c r="AH17" s="235"/>
      <c r="AI17" s="235"/>
      <c r="AJ17" s="235"/>
      <c r="AK17" s="236"/>
      <c r="AL17" s="181"/>
      <c r="AM17" s="153"/>
      <c r="AN17" s="153"/>
      <c r="AO17" s="153"/>
      <c r="AP17" s="153"/>
      <c r="AQ17" s="153"/>
      <c r="AR17" s="182"/>
      <c r="AS17" s="72" t="b">
        <v>0</v>
      </c>
      <c r="AT17" s="210" t="s">
        <v>235</v>
      </c>
      <c r="AU17" s="210"/>
      <c r="AV17" s="210"/>
      <c r="AW17" s="210"/>
      <c r="AX17" s="237"/>
      <c r="AY17" s="246" t="s">
        <v>172</v>
      </c>
      <c r="AZ17" s="247"/>
      <c r="BA17" s="247"/>
      <c r="BB17" s="186"/>
      <c r="BC17" s="186"/>
      <c r="BD17" s="187"/>
      <c r="BE17" s="68" t="b">
        <v>0</v>
      </c>
      <c r="BF17" s="168" t="s">
        <v>173</v>
      </c>
      <c r="BG17" s="168"/>
      <c r="BH17" s="186"/>
      <c r="BI17" s="186"/>
      <c r="BJ17" s="187"/>
      <c r="BK17" s="68" t="b">
        <v>0</v>
      </c>
      <c r="BL17" s="186"/>
      <c r="BM17" s="186"/>
      <c r="BN17" s="186"/>
      <c r="BO17" s="186"/>
      <c r="BP17" s="187"/>
      <c r="BQ17" s="170"/>
      <c r="BR17" s="171"/>
      <c r="BS17" s="171"/>
      <c r="BT17" s="171"/>
      <c r="BU17" s="171"/>
      <c r="BV17" s="172"/>
      <c r="BW17" s="158"/>
      <c r="BX17" s="159"/>
      <c r="BY17" s="159"/>
      <c r="BZ17" s="159"/>
      <c r="CA17" s="160"/>
      <c r="CB17" s="10"/>
    </row>
    <row r="18" spans="1:80" ht="15.75" customHeight="1">
      <c r="A18" s="121" t="s">
        <v>126</v>
      </c>
      <c r="B18" s="57"/>
      <c r="C18" s="57"/>
      <c r="D18" s="57"/>
      <c r="E18" s="57"/>
      <c r="F18" s="58"/>
      <c r="G18" s="181"/>
      <c r="H18" s="153"/>
      <c r="I18" s="153"/>
      <c r="J18" s="153"/>
      <c r="K18" s="153"/>
      <c r="L18" s="182"/>
      <c r="M18" s="68"/>
      <c r="N18" s="168" t="s">
        <v>199</v>
      </c>
      <c r="O18" s="168"/>
      <c r="P18" s="168"/>
      <c r="Q18" s="168"/>
      <c r="R18" s="169"/>
      <c r="S18" s="71"/>
      <c r="T18" s="233"/>
      <c r="U18" s="233"/>
      <c r="V18" s="233"/>
      <c r="W18" s="233"/>
      <c r="X18" s="234"/>
      <c r="Y18" s="71"/>
      <c r="Z18" s="210"/>
      <c r="AA18" s="210"/>
      <c r="AB18" s="210"/>
      <c r="AC18" s="210"/>
      <c r="AD18" s="210"/>
      <c r="AE18" s="237"/>
      <c r="AF18" s="7"/>
      <c r="AG18" s="235"/>
      <c r="AH18" s="235"/>
      <c r="AI18" s="235"/>
      <c r="AJ18" s="235"/>
      <c r="AK18" s="236"/>
      <c r="AL18" s="181"/>
      <c r="AM18" s="153"/>
      <c r="AN18" s="153"/>
      <c r="AO18" s="153"/>
      <c r="AP18" s="153"/>
      <c r="AQ18" s="153"/>
      <c r="AR18" s="182"/>
      <c r="AS18" s="67"/>
      <c r="AT18" s="210"/>
      <c r="AU18" s="210"/>
      <c r="AV18" s="210"/>
      <c r="AW18" s="210"/>
      <c r="AX18" s="237"/>
      <c r="AY18" s="246" t="s">
        <v>174</v>
      </c>
      <c r="AZ18" s="247"/>
      <c r="BA18" s="247"/>
      <c r="BB18" s="186"/>
      <c r="BC18" s="186"/>
      <c r="BD18" s="187"/>
      <c r="BE18" s="68" t="b">
        <v>0</v>
      </c>
      <c r="BF18" s="168" t="s">
        <v>79</v>
      </c>
      <c r="BG18" s="168"/>
      <c r="BH18" s="186"/>
      <c r="BI18" s="186"/>
      <c r="BJ18" s="187"/>
      <c r="BK18" s="68" t="b">
        <v>0</v>
      </c>
      <c r="BL18" s="186"/>
      <c r="BM18" s="186"/>
      <c r="BN18" s="186"/>
      <c r="BO18" s="186"/>
      <c r="BP18" s="187"/>
      <c r="BQ18" s="170"/>
      <c r="BR18" s="171"/>
      <c r="BS18" s="171"/>
      <c r="BT18" s="171"/>
      <c r="BU18" s="171"/>
      <c r="BV18" s="172"/>
      <c r="BW18" s="158"/>
      <c r="BX18" s="159"/>
      <c r="BY18" s="159"/>
      <c r="BZ18" s="159"/>
      <c r="CA18" s="160"/>
      <c r="CB18" s="10"/>
    </row>
    <row r="19" spans="1:80" ht="15.75" customHeight="1">
      <c r="A19" s="69" t="b">
        <v>0</v>
      </c>
      <c r="B19" s="176" t="s">
        <v>175</v>
      </c>
      <c r="C19" s="176"/>
      <c r="D19" s="68" t="b">
        <v>0</v>
      </c>
      <c r="E19" s="176" t="s">
        <v>125</v>
      </c>
      <c r="F19" s="232"/>
      <c r="G19" s="181"/>
      <c r="H19" s="153"/>
      <c r="I19" s="153"/>
      <c r="J19" s="153"/>
      <c r="K19" s="153"/>
      <c r="L19" s="182"/>
      <c r="M19" s="181"/>
      <c r="N19" s="153"/>
      <c r="O19" s="153"/>
      <c r="P19" s="153"/>
      <c r="Q19" s="153"/>
      <c r="R19" s="182"/>
      <c r="S19" s="72" t="b">
        <v>0</v>
      </c>
      <c r="T19" s="233" t="s">
        <v>86</v>
      </c>
      <c r="U19" s="233"/>
      <c r="V19" s="233"/>
      <c r="W19" s="233"/>
      <c r="X19" s="234"/>
      <c r="Y19" s="72" t="b">
        <v>0</v>
      </c>
      <c r="Z19" s="210" t="s">
        <v>136</v>
      </c>
      <c r="AA19" s="210"/>
      <c r="AB19" s="210"/>
      <c r="AC19" s="210"/>
      <c r="AD19" s="210"/>
      <c r="AE19" s="237"/>
      <c r="AF19" s="181"/>
      <c r="AG19" s="153"/>
      <c r="AH19" s="153"/>
      <c r="AI19" s="153"/>
      <c r="AJ19" s="153"/>
      <c r="AK19" s="182"/>
      <c r="AL19" s="181"/>
      <c r="AM19" s="153"/>
      <c r="AN19" s="153"/>
      <c r="AO19" s="153"/>
      <c r="AP19" s="153"/>
      <c r="AQ19" s="153"/>
      <c r="AR19" s="182"/>
      <c r="AS19" s="7"/>
      <c r="AT19" s="210"/>
      <c r="AU19" s="210"/>
      <c r="AV19" s="210"/>
      <c r="AW19" s="210"/>
      <c r="AX19" s="237"/>
      <c r="AY19" s="246" t="s">
        <v>176</v>
      </c>
      <c r="AZ19" s="247"/>
      <c r="BA19" s="247"/>
      <c r="BB19" s="186"/>
      <c r="BC19" s="186"/>
      <c r="BD19" s="187"/>
      <c r="BE19" s="68" t="b">
        <v>0</v>
      </c>
      <c r="BF19" s="168" t="s">
        <v>73</v>
      </c>
      <c r="BG19" s="168"/>
      <c r="BH19" s="168"/>
      <c r="BI19" s="168"/>
      <c r="BJ19" s="169"/>
      <c r="BK19" s="68" t="b">
        <v>0</v>
      </c>
      <c r="BL19" s="186"/>
      <c r="BM19" s="186"/>
      <c r="BN19" s="186"/>
      <c r="BO19" s="186"/>
      <c r="BP19" s="187"/>
      <c r="BQ19" s="179"/>
      <c r="BR19" s="150"/>
      <c r="BS19" s="150"/>
      <c r="BT19" s="150"/>
      <c r="BU19" s="150"/>
      <c r="BV19" s="180"/>
      <c r="BW19" s="7"/>
      <c r="BX19" s="8"/>
      <c r="BY19" s="8"/>
      <c r="BZ19" s="8"/>
      <c r="CA19" s="49"/>
      <c r="CB19" s="10"/>
    </row>
    <row r="20" spans="1:80" ht="15.75" customHeight="1">
      <c r="A20" s="69" t="b">
        <v>0</v>
      </c>
      <c r="B20" s="176" t="s">
        <v>177</v>
      </c>
      <c r="C20" s="176"/>
      <c r="D20" s="207"/>
      <c r="E20" s="207"/>
      <c r="F20" s="208"/>
      <c r="G20" s="181"/>
      <c r="H20" s="153"/>
      <c r="I20" s="153"/>
      <c r="J20" s="153"/>
      <c r="K20" s="153"/>
      <c r="L20" s="182"/>
      <c r="M20" s="181"/>
      <c r="N20" s="153"/>
      <c r="O20" s="153"/>
      <c r="P20" s="153"/>
      <c r="Q20" s="153"/>
      <c r="R20" s="182"/>
      <c r="S20" s="71"/>
      <c r="T20" s="233"/>
      <c r="U20" s="233"/>
      <c r="V20" s="233"/>
      <c r="W20" s="233"/>
      <c r="X20" s="234"/>
      <c r="Y20" s="71"/>
      <c r="Z20" s="210"/>
      <c r="AA20" s="210"/>
      <c r="AB20" s="210"/>
      <c r="AC20" s="210"/>
      <c r="AD20" s="210"/>
      <c r="AE20" s="237"/>
      <c r="AF20" s="181"/>
      <c r="AG20" s="153"/>
      <c r="AH20" s="153"/>
      <c r="AI20" s="153"/>
      <c r="AJ20" s="153"/>
      <c r="AK20" s="182"/>
      <c r="AL20" s="181"/>
      <c r="AM20" s="153"/>
      <c r="AN20" s="153"/>
      <c r="AO20" s="153"/>
      <c r="AP20" s="153"/>
      <c r="AQ20" s="153"/>
      <c r="AR20" s="182"/>
      <c r="AS20" s="181"/>
      <c r="AT20" s="153"/>
      <c r="AU20" s="153"/>
      <c r="AV20" s="153"/>
      <c r="AW20" s="153"/>
      <c r="AX20" s="182"/>
      <c r="AY20" s="246" t="s">
        <v>178</v>
      </c>
      <c r="AZ20" s="247"/>
      <c r="BA20" s="247"/>
      <c r="BB20" s="186"/>
      <c r="BC20" s="186"/>
      <c r="BD20" s="187"/>
      <c r="BE20" s="68" t="b">
        <v>0</v>
      </c>
      <c r="BF20" s="168" t="s">
        <v>74</v>
      </c>
      <c r="BG20" s="168"/>
      <c r="BH20" s="168"/>
      <c r="BI20" s="168"/>
      <c r="BJ20" s="169"/>
      <c r="BK20" s="148"/>
      <c r="BL20" s="8"/>
      <c r="BM20" s="8"/>
      <c r="BN20" s="8"/>
      <c r="BO20" s="14"/>
      <c r="BP20" s="144"/>
      <c r="BQ20" s="181"/>
      <c r="BR20" s="153"/>
      <c r="BS20" s="153"/>
      <c r="BT20" s="153"/>
      <c r="BU20" s="153"/>
      <c r="BV20" s="182"/>
      <c r="BW20" s="7"/>
      <c r="BX20" s="8"/>
      <c r="BY20" s="8"/>
      <c r="BZ20" s="8"/>
      <c r="CA20" s="49"/>
      <c r="CB20" s="10"/>
    </row>
    <row r="21" spans="1:80" ht="15.75" customHeight="1">
      <c r="A21" s="55"/>
      <c r="B21" s="3"/>
      <c r="C21" s="3"/>
      <c r="D21" s="3"/>
      <c r="E21" s="3"/>
      <c r="F21" s="56"/>
      <c r="G21" s="119" t="s">
        <v>170</v>
      </c>
      <c r="H21" s="12"/>
      <c r="I21" s="12"/>
      <c r="J21" s="207"/>
      <c r="K21" s="207"/>
      <c r="L21" s="118" t="s">
        <v>171</v>
      </c>
      <c r="M21" s="181"/>
      <c r="N21" s="153"/>
      <c r="O21" s="153"/>
      <c r="P21" s="153"/>
      <c r="Q21" s="153"/>
      <c r="R21" s="182"/>
      <c r="S21" s="72" t="b">
        <v>0</v>
      </c>
      <c r="T21" s="233" t="s">
        <v>87</v>
      </c>
      <c r="U21" s="233"/>
      <c r="V21" s="233"/>
      <c r="W21" s="233"/>
      <c r="X21" s="234"/>
      <c r="Y21" s="72" t="b">
        <v>0</v>
      </c>
      <c r="Z21" s="210" t="s">
        <v>232</v>
      </c>
      <c r="AA21" s="210"/>
      <c r="AB21" s="210"/>
      <c r="AC21" s="210"/>
      <c r="AD21" s="210"/>
      <c r="AE21" s="237"/>
      <c r="AF21" s="181"/>
      <c r="AG21" s="153"/>
      <c r="AH21" s="153"/>
      <c r="AI21" s="153"/>
      <c r="AJ21" s="153"/>
      <c r="AK21" s="182"/>
      <c r="AL21" s="183"/>
      <c r="AM21" s="184"/>
      <c r="AN21" s="184"/>
      <c r="AO21" s="184"/>
      <c r="AP21" s="184"/>
      <c r="AQ21" s="184"/>
      <c r="AR21" s="185"/>
      <c r="AS21" s="183"/>
      <c r="AT21" s="184"/>
      <c r="AU21" s="184"/>
      <c r="AV21" s="184"/>
      <c r="AW21" s="184"/>
      <c r="AX21" s="185"/>
      <c r="AY21" s="15"/>
      <c r="AZ21" s="16"/>
      <c r="BA21" s="16"/>
      <c r="BB21" s="16"/>
      <c r="BC21" s="16"/>
      <c r="BD21" s="17"/>
      <c r="BE21" s="80"/>
      <c r="BF21" s="16"/>
      <c r="BG21" s="16"/>
      <c r="BH21" s="16"/>
      <c r="BI21" s="16"/>
      <c r="BJ21" s="16"/>
      <c r="BK21" s="78"/>
      <c r="BL21" s="16"/>
      <c r="BM21" s="16"/>
      <c r="BN21" s="16"/>
      <c r="BO21" s="19"/>
      <c r="BP21" s="19"/>
      <c r="BQ21" s="183"/>
      <c r="BR21" s="184"/>
      <c r="BS21" s="184"/>
      <c r="BT21" s="184"/>
      <c r="BU21" s="184"/>
      <c r="BV21" s="185"/>
      <c r="BW21" s="111"/>
      <c r="BX21" s="13"/>
      <c r="BY21" s="13"/>
      <c r="BZ21" s="8"/>
      <c r="CA21" s="49"/>
      <c r="CB21" s="10"/>
    </row>
    <row r="22" spans="1:80" ht="15.75" customHeight="1">
      <c r="A22" s="251" t="s">
        <v>9</v>
      </c>
      <c r="B22" s="252"/>
      <c r="C22" s="252"/>
      <c r="D22" s="252"/>
      <c r="E22" s="252"/>
      <c r="F22" s="253"/>
      <c r="G22" s="107" t="s">
        <v>36</v>
      </c>
      <c r="H22" s="4"/>
      <c r="I22" s="4"/>
      <c r="J22" s="4"/>
      <c r="K22" s="4"/>
      <c r="L22" s="6"/>
      <c r="M22" s="108">
        <v>0</v>
      </c>
      <c r="N22" s="11"/>
      <c r="O22" s="11"/>
      <c r="P22" s="11"/>
      <c r="Q22" s="11"/>
      <c r="R22" s="46"/>
      <c r="S22" s="71"/>
      <c r="T22" s="233"/>
      <c r="U22" s="233"/>
      <c r="V22" s="233"/>
      <c r="W22" s="233"/>
      <c r="X22" s="234"/>
      <c r="Y22" s="71"/>
      <c r="Z22" s="210"/>
      <c r="AA22" s="210"/>
      <c r="AB22" s="210"/>
      <c r="AC22" s="210"/>
      <c r="AD22" s="210"/>
      <c r="AE22" s="237"/>
      <c r="AF22" s="181"/>
      <c r="AG22" s="153"/>
      <c r="AH22" s="153"/>
      <c r="AI22" s="153"/>
      <c r="AJ22" s="153"/>
      <c r="AK22" s="182"/>
      <c r="AL22" s="200" t="s">
        <v>228</v>
      </c>
      <c r="AM22" s="201"/>
      <c r="AN22" s="201"/>
      <c r="AO22" s="201"/>
      <c r="AP22" s="201"/>
      <c r="AQ22" s="188"/>
      <c r="AR22" s="189"/>
      <c r="AS22" s="70" t="b">
        <v>0</v>
      </c>
      <c r="AT22" s="44" t="s">
        <v>80</v>
      </c>
      <c r="AU22" s="4"/>
      <c r="AV22" s="4"/>
      <c r="AW22" s="4"/>
      <c r="AX22" s="4"/>
      <c r="AY22" s="107" t="s">
        <v>41</v>
      </c>
      <c r="AZ22" s="4"/>
      <c r="BA22" s="4"/>
      <c r="BB22" s="4"/>
      <c r="BC22" s="4"/>
      <c r="BD22" s="6"/>
      <c r="BE22" s="77" t="b">
        <v>0</v>
      </c>
      <c r="BF22" s="193" t="s">
        <v>96</v>
      </c>
      <c r="BG22" s="193"/>
      <c r="BH22" s="193"/>
      <c r="BI22" s="193"/>
      <c r="BJ22" s="194"/>
      <c r="BK22" s="77" t="b">
        <v>0</v>
      </c>
      <c r="BL22" s="193" t="s">
        <v>251</v>
      </c>
      <c r="BM22" s="193"/>
      <c r="BN22" s="193"/>
      <c r="BO22" s="193"/>
      <c r="BP22" s="194"/>
      <c r="BQ22" s="173"/>
      <c r="BR22" s="174"/>
      <c r="BS22" s="174"/>
      <c r="BT22" s="174"/>
      <c r="BU22" s="174"/>
      <c r="BV22" s="175"/>
      <c r="BW22" s="165"/>
      <c r="BX22" s="166"/>
      <c r="BY22" s="166"/>
      <c r="BZ22" s="166"/>
      <c r="CA22" s="167"/>
      <c r="CB22" s="10"/>
    </row>
    <row r="23" spans="1:80" ht="15.75" customHeight="1">
      <c r="A23" s="211" t="s">
        <v>75</v>
      </c>
      <c r="B23" s="212"/>
      <c r="C23" s="161"/>
      <c r="D23" s="161"/>
      <c r="E23" s="161"/>
      <c r="F23" s="162"/>
      <c r="G23" s="68" t="b">
        <v>0</v>
      </c>
      <c r="H23" s="168" t="s">
        <v>111</v>
      </c>
      <c r="I23" s="168"/>
      <c r="J23" s="168"/>
      <c r="K23" s="168"/>
      <c r="L23" s="169"/>
      <c r="M23" s="68"/>
      <c r="N23" s="168" t="s">
        <v>91</v>
      </c>
      <c r="O23" s="168"/>
      <c r="P23" s="168"/>
      <c r="Q23" s="168"/>
      <c r="R23" s="169"/>
      <c r="S23" s="73"/>
      <c r="T23" s="42"/>
      <c r="U23" s="42"/>
      <c r="V23" s="42"/>
      <c r="W23" s="42"/>
      <c r="X23" s="43"/>
      <c r="Y23" s="73"/>
      <c r="Z23" s="67"/>
      <c r="AA23" s="67"/>
      <c r="AB23" s="67"/>
      <c r="AC23" s="67"/>
      <c r="AD23" s="8"/>
      <c r="AE23" s="8"/>
      <c r="AF23" s="181"/>
      <c r="AG23" s="153"/>
      <c r="AH23" s="153"/>
      <c r="AI23" s="153"/>
      <c r="AJ23" s="153"/>
      <c r="AK23" s="182"/>
      <c r="AL23" s="181"/>
      <c r="AM23" s="153"/>
      <c r="AN23" s="153"/>
      <c r="AO23" s="153"/>
      <c r="AP23" s="153"/>
      <c r="AQ23" s="153"/>
      <c r="AR23" s="182"/>
      <c r="AS23" s="67"/>
      <c r="AT23" s="67"/>
      <c r="AU23" s="67"/>
      <c r="AV23" s="67"/>
      <c r="AW23" s="67"/>
      <c r="AX23" s="99"/>
      <c r="AY23" s="68" t="b">
        <v>0</v>
      </c>
      <c r="AZ23" s="168" t="s">
        <v>101</v>
      </c>
      <c r="BA23" s="168"/>
      <c r="BB23" s="168"/>
      <c r="BC23" s="168"/>
      <c r="BD23" s="169"/>
      <c r="BE23" s="68" t="b">
        <v>0</v>
      </c>
      <c r="BF23" s="168" t="s">
        <v>97</v>
      </c>
      <c r="BG23" s="168"/>
      <c r="BH23" s="168"/>
      <c r="BI23" s="168"/>
      <c r="BJ23" s="169"/>
      <c r="BK23" s="68" t="b">
        <v>0</v>
      </c>
      <c r="BL23" s="168" t="s">
        <v>252</v>
      </c>
      <c r="BM23" s="168"/>
      <c r="BN23" s="168"/>
      <c r="BO23" s="168"/>
      <c r="BP23" s="169"/>
      <c r="BQ23" s="170"/>
      <c r="BR23" s="171"/>
      <c r="BS23" s="171"/>
      <c r="BT23" s="171"/>
      <c r="BU23" s="171"/>
      <c r="BV23" s="172"/>
      <c r="BW23" s="7"/>
      <c r="BX23" s="8"/>
      <c r="BY23" s="8"/>
      <c r="BZ23" s="8"/>
      <c r="CA23" s="49"/>
      <c r="CB23" s="10"/>
    </row>
    <row r="24" spans="1:80" ht="15.75" customHeight="1">
      <c r="A24" s="219" t="s">
        <v>76</v>
      </c>
      <c r="B24" s="220"/>
      <c r="C24" s="163"/>
      <c r="D24" s="163"/>
      <c r="E24" s="163"/>
      <c r="F24" s="164"/>
      <c r="G24" s="68" t="b">
        <v>0</v>
      </c>
      <c r="H24" s="224" t="s">
        <v>238</v>
      </c>
      <c r="I24" s="224"/>
      <c r="J24" s="224"/>
      <c r="K24" s="224"/>
      <c r="L24" s="225"/>
      <c r="M24" s="68"/>
      <c r="N24" s="168" t="s">
        <v>92</v>
      </c>
      <c r="O24" s="168"/>
      <c r="P24" s="168"/>
      <c r="Q24" s="168"/>
      <c r="R24" s="169"/>
      <c r="S24" s="72" t="b">
        <v>0</v>
      </c>
      <c r="T24" s="233" t="s">
        <v>88</v>
      </c>
      <c r="U24" s="233"/>
      <c r="V24" s="233"/>
      <c r="W24" s="233"/>
      <c r="X24" s="234"/>
      <c r="Y24" s="72" t="b">
        <v>0</v>
      </c>
      <c r="Z24" s="210" t="s">
        <v>233</v>
      </c>
      <c r="AA24" s="210"/>
      <c r="AB24" s="210"/>
      <c r="AC24" s="210"/>
      <c r="AD24" s="210"/>
      <c r="AE24" s="237"/>
      <c r="AF24" s="181"/>
      <c r="AG24" s="153"/>
      <c r="AH24" s="153"/>
      <c r="AI24" s="153"/>
      <c r="AJ24" s="153"/>
      <c r="AK24" s="182"/>
      <c r="AL24" s="181"/>
      <c r="AM24" s="153"/>
      <c r="AN24" s="153"/>
      <c r="AO24" s="153"/>
      <c r="AP24" s="153"/>
      <c r="AQ24" s="153"/>
      <c r="AR24" s="182"/>
      <c r="AS24" s="72" t="b">
        <v>0</v>
      </c>
      <c r="AT24" s="233" t="s">
        <v>81</v>
      </c>
      <c r="AU24" s="233"/>
      <c r="AV24" s="233"/>
      <c r="AW24" s="233"/>
      <c r="AX24" s="234"/>
      <c r="AY24" s="68" t="b">
        <v>0</v>
      </c>
      <c r="AZ24" s="168" t="s">
        <v>102</v>
      </c>
      <c r="BA24" s="168"/>
      <c r="BB24" s="168"/>
      <c r="BC24" s="168"/>
      <c r="BD24" s="169"/>
      <c r="BE24" s="68" t="b">
        <v>0</v>
      </c>
      <c r="BF24" s="168" t="s">
        <v>98</v>
      </c>
      <c r="BG24" s="168"/>
      <c r="BH24" s="168"/>
      <c r="BI24" s="168"/>
      <c r="BJ24" s="169"/>
      <c r="BK24" s="68" t="b">
        <v>0</v>
      </c>
      <c r="BL24" s="168" t="s">
        <v>253</v>
      </c>
      <c r="BM24" s="168"/>
      <c r="BN24" s="168"/>
      <c r="BO24" s="168"/>
      <c r="BP24" s="169"/>
      <c r="BQ24" s="170"/>
      <c r="BR24" s="171"/>
      <c r="BS24" s="171"/>
      <c r="BT24" s="171"/>
      <c r="BU24" s="171"/>
      <c r="BV24" s="172"/>
      <c r="BW24" s="7"/>
      <c r="BX24" s="8"/>
      <c r="BY24" s="8" t="s">
        <v>179</v>
      </c>
      <c r="BZ24" s="8"/>
      <c r="CA24" s="49"/>
      <c r="CB24" s="10"/>
    </row>
    <row r="25" spans="1:80" ht="15.75" customHeight="1">
      <c r="A25" s="219" t="s">
        <v>77</v>
      </c>
      <c r="B25" s="220"/>
      <c r="C25" s="163"/>
      <c r="D25" s="163"/>
      <c r="E25" s="163"/>
      <c r="F25" s="164"/>
      <c r="G25" s="8"/>
      <c r="H25" s="224"/>
      <c r="I25" s="224"/>
      <c r="J25" s="224"/>
      <c r="K25" s="224"/>
      <c r="L25" s="225"/>
      <c r="M25" s="68"/>
      <c r="N25" s="168" t="s">
        <v>93</v>
      </c>
      <c r="O25" s="168"/>
      <c r="P25" s="168"/>
      <c r="Q25" s="168"/>
      <c r="R25" s="169"/>
      <c r="S25" s="71"/>
      <c r="T25" s="233"/>
      <c r="U25" s="233"/>
      <c r="V25" s="233"/>
      <c r="W25" s="233"/>
      <c r="X25" s="234"/>
      <c r="Y25" s="71"/>
      <c r="Z25" s="210"/>
      <c r="AA25" s="210"/>
      <c r="AB25" s="210"/>
      <c r="AC25" s="210"/>
      <c r="AD25" s="210"/>
      <c r="AE25" s="237"/>
      <c r="AF25" s="181"/>
      <c r="AG25" s="153"/>
      <c r="AH25" s="153"/>
      <c r="AI25" s="153"/>
      <c r="AJ25" s="153"/>
      <c r="AK25" s="182"/>
      <c r="AL25" s="181"/>
      <c r="AM25" s="153"/>
      <c r="AN25" s="153"/>
      <c r="AO25" s="153"/>
      <c r="AP25" s="153"/>
      <c r="AQ25" s="153"/>
      <c r="AR25" s="182"/>
      <c r="AS25" s="67"/>
      <c r="AT25" s="233"/>
      <c r="AU25" s="233"/>
      <c r="AV25" s="233"/>
      <c r="AW25" s="233"/>
      <c r="AX25" s="234"/>
      <c r="AY25" s="68" t="b">
        <v>0</v>
      </c>
      <c r="AZ25" s="168" t="s">
        <v>103</v>
      </c>
      <c r="BA25" s="168"/>
      <c r="BB25" s="168"/>
      <c r="BC25" s="168"/>
      <c r="BD25" s="169"/>
      <c r="BE25" s="68" t="b">
        <v>0</v>
      </c>
      <c r="BF25" s="168" t="s">
        <v>99</v>
      </c>
      <c r="BG25" s="168"/>
      <c r="BH25" s="168"/>
      <c r="BI25" s="168"/>
      <c r="BJ25" s="169"/>
      <c r="BK25" s="68" t="b">
        <v>0</v>
      </c>
      <c r="BL25" s="168" t="s">
        <v>254</v>
      </c>
      <c r="BM25" s="168"/>
      <c r="BN25" s="168"/>
      <c r="BO25" s="168"/>
      <c r="BP25" s="169"/>
      <c r="BQ25" s="170"/>
      <c r="BR25" s="171"/>
      <c r="BS25" s="171"/>
      <c r="BT25" s="171"/>
      <c r="BU25" s="171"/>
      <c r="BV25" s="172"/>
      <c r="BW25" s="7"/>
      <c r="BX25" s="8"/>
      <c r="BY25" s="8"/>
      <c r="BZ25" s="8"/>
      <c r="CA25" s="49"/>
      <c r="CB25" s="10"/>
    </row>
    <row r="26" spans="1:80" ht="15.75" customHeight="1">
      <c r="A26" s="219" t="s">
        <v>78</v>
      </c>
      <c r="B26" s="220"/>
      <c r="C26" s="163"/>
      <c r="D26" s="163"/>
      <c r="E26" s="163"/>
      <c r="F26" s="164"/>
      <c r="G26" s="45" t="s">
        <v>243</v>
      </c>
      <c r="H26" s="8"/>
      <c r="I26" s="8"/>
      <c r="J26" s="8"/>
      <c r="K26" s="8"/>
      <c r="L26" s="9"/>
      <c r="M26" s="68"/>
      <c r="N26" s="168" t="s">
        <v>94</v>
      </c>
      <c r="O26" s="168"/>
      <c r="P26" s="168"/>
      <c r="Q26" s="168"/>
      <c r="R26" s="169"/>
      <c r="S26" s="72" t="b">
        <v>0</v>
      </c>
      <c r="T26" s="233" t="s">
        <v>89</v>
      </c>
      <c r="U26" s="233"/>
      <c r="V26" s="233"/>
      <c r="W26" s="233"/>
      <c r="X26" s="234"/>
      <c r="Y26" s="254"/>
      <c r="Z26" s="255"/>
      <c r="AA26" s="255"/>
      <c r="AB26" s="255"/>
      <c r="AC26" s="255"/>
      <c r="AD26" s="255"/>
      <c r="AE26" s="256"/>
      <c r="AF26" s="181"/>
      <c r="AG26" s="153"/>
      <c r="AH26" s="153"/>
      <c r="AI26" s="153"/>
      <c r="AJ26" s="153"/>
      <c r="AK26" s="182"/>
      <c r="AL26" s="181"/>
      <c r="AM26" s="153"/>
      <c r="AN26" s="153"/>
      <c r="AO26" s="153"/>
      <c r="AP26" s="153"/>
      <c r="AQ26" s="153"/>
      <c r="AR26" s="182"/>
      <c r="AS26" s="72" t="b">
        <v>0</v>
      </c>
      <c r="AT26" s="210" t="s">
        <v>182</v>
      </c>
      <c r="AU26" s="210"/>
      <c r="AV26" s="210"/>
      <c r="AW26" s="210"/>
      <c r="AX26" s="237"/>
      <c r="AY26" s="68" t="b">
        <v>0</v>
      </c>
      <c r="AZ26" s="186"/>
      <c r="BA26" s="186"/>
      <c r="BB26" s="186"/>
      <c r="BC26" s="186"/>
      <c r="BD26" s="187"/>
      <c r="BE26" s="68" t="b">
        <v>0</v>
      </c>
      <c r="BF26" s="168" t="s">
        <v>100</v>
      </c>
      <c r="BG26" s="168"/>
      <c r="BH26" s="168"/>
      <c r="BI26" s="168"/>
      <c r="BJ26" s="169"/>
      <c r="BK26" s="72" t="b">
        <v>0</v>
      </c>
      <c r="BL26" s="168" t="s">
        <v>255</v>
      </c>
      <c r="BM26" s="168"/>
      <c r="BN26" s="168"/>
      <c r="BO26" s="168"/>
      <c r="BP26" s="169"/>
      <c r="BQ26" s="170"/>
      <c r="BR26" s="171"/>
      <c r="BS26" s="171"/>
      <c r="BT26" s="171"/>
      <c r="BU26" s="171"/>
      <c r="BV26" s="172"/>
      <c r="BW26" s="158"/>
      <c r="BX26" s="159"/>
      <c r="BY26" s="159"/>
      <c r="BZ26" s="159"/>
      <c r="CA26" s="160"/>
      <c r="CB26" s="10"/>
    </row>
    <row r="27" spans="1:80" ht="15.75" customHeight="1">
      <c r="A27" s="219" t="s">
        <v>183</v>
      </c>
      <c r="B27" s="220"/>
      <c r="C27" s="163"/>
      <c r="D27" s="163"/>
      <c r="E27" s="163"/>
      <c r="F27" s="164"/>
      <c r="G27" s="181"/>
      <c r="H27" s="153"/>
      <c r="I27" s="153"/>
      <c r="J27" s="153"/>
      <c r="K27" s="153"/>
      <c r="L27" s="182"/>
      <c r="M27" s="68"/>
      <c r="N27" s="168" t="s">
        <v>95</v>
      </c>
      <c r="O27" s="168"/>
      <c r="P27" s="168"/>
      <c r="Q27" s="168"/>
      <c r="R27" s="169"/>
      <c r="S27" s="71"/>
      <c r="T27" s="233"/>
      <c r="U27" s="233"/>
      <c r="V27" s="233"/>
      <c r="W27" s="233"/>
      <c r="X27" s="234"/>
      <c r="Y27" s="254"/>
      <c r="Z27" s="255"/>
      <c r="AA27" s="255"/>
      <c r="AB27" s="255"/>
      <c r="AC27" s="255"/>
      <c r="AD27" s="255"/>
      <c r="AE27" s="256"/>
      <c r="AF27" s="181"/>
      <c r="AG27" s="153"/>
      <c r="AH27" s="153"/>
      <c r="AI27" s="153"/>
      <c r="AJ27" s="153"/>
      <c r="AK27" s="182"/>
      <c r="AL27" s="181"/>
      <c r="AM27" s="153"/>
      <c r="AN27" s="153"/>
      <c r="AO27" s="153"/>
      <c r="AP27" s="153"/>
      <c r="AQ27" s="153"/>
      <c r="AR27" s="182"/>
      <c r="AS27" s="67"/>
      <c r="AT27" s="210"/>
      <c r="AU27" s="210"/>
      <c r="AV27" s="210"/>
      <c r="AW27" s="210"/>
      <c r="AX27" s="237"/>
      <c r="AY27" s="246" t="s">
        <v>104</v>
      </c>
      <c r="AZ27" s="168"/>
      <c r="BA27" s="207"/>
      <c r="BB27" s="207"/>
      <c r="BC27" s="207"/>
      <c r="BD27" s="124" t="s">
        <v>184</v>
      </c>
      <c r="BE27" s="68" t="b">
        <v>0</v>
      </c>
      <c r="BF27" s="186"/>
      <c r="BG27" s="186"/>
      <c r="BH27" s="186"/>
      <c r="BI27" s="186"/>
      <c r="BJ27" s="187"/>
      <c r="BK27" s="72" t="b">
        <v>0</v>
      </c>
      <c r="BL27" s="186"/>
      <c r="BM27" s="186"/>
      <c r="BN27" s="186"/>
      <c r="BO27" s="186"/>
      <c r="BP27" s="187"/>
      <c r="BQ27" s="170"/>
      <c r="BR27" s="171"/>
      <c r="BS27" s="171"/>
      <c r="BT27" s="171"/>
      <c r="BU27" s="171"/>
      <c r="BV27" s="172"/>
      <c r="BW27" s="158"/>
      <c r="BX27" s="159"/>
      <c r="BY27" s="159"/>
      <c r="BZ27" s="159"/>
      <c r="CA27" s="160"/>
      <c r="CB27" s="10"/>
    </row>
    <row r="28" spans="1:80" ht="15.75" customHeight="1">
      <c r="A28" s="219" t="s">
        <v>79</v>
      </c>
      <c r="B28" s="220"/>
      <c r="C28" s="163"/>
      <c r="D28" s="163"/>
      <c r="E28" s="163"/>
      <c r="F28" s="164"/>
      <c r="G28" s="181"/>
      <c r="H28" s="153"/>
      <c r="I28" s="153"/>
      <c r="J28" s="153"/>
      <c r="K28" s="153"/>
      <c r="L28" s="182"/>
      <c r="M28" s="68"/>
      <c r="N28" s="168" t="s">
        <v>198</v>
      </c>
      <c r="O28" s="168"/>
      <c r="P28" s="168"/>
      <c r="Q28" s="168"/>
      <c r="R28" s="169"/>
      <c r="S28" s="72" t="b">
        <v>0</v>
      </c>
      <c r="T28" s="210" t="s">
        <v>90</v>
      </c>
      <c r="U28" s="210"/>
      <c r="V28" s="210"/>
      <c r="W28" s="210"/>
      <c r="X28" s="237"/>
      <c r="Y28" s="122" t="s">
        <v>37</v>
      </c>
      <c r="Z28" s="67"/>
      <c r="AA28" s="67"/>
      <c r="AB28" s="8"/>
      <c r="AC28" s="8"/>
      <c r="AD28" s="8"/>
      <c r="AE28" s="8"/>
      <c r="AF28" s="181"/>
      <c r="AG28" s="153"/>
      <c r="AH28" s="153"/>
      <c r="AI28" s="153"/>
      <c r="AJ28" s="153"/>
      <c r="AK28" s="182"/>
      <c r="AL28" s="181"/>
      <c r="AM28" s="153"/>
      <c r="AN28" s="153"/>
      <c r="AO28" s="153"/>
      <c r="AP28" s="153"/>
      <c r="AQ28" s="153"/>
      <c r="AR28" s="182"/>
      <c r="AS28" s="7"/>
      <c r="AT28" s="210"/>
      <c r="AU28" s="210"/>
      <c r="AV28" s="210"/>
      <c r="AW28" s="210"/>
      <c r="AX28" s="237"/>
      <c r="AY28" s="68" t="b">
        <v>0</v>
      </c>
      <c r="AZ28" s="153"/>
      <c r="BA28" s="153"/>
      <c r="BB28" s="153"/>
      <c r="BC28" s="153"/>
      <c r="BD28" s="182"/>
      <c r="BE28" s="68" t="b">
        <v>0</v>
      </c>
      <c r="BF28" s="309"/>
      <c r="BG28" s="309"/>
      <c r="BH28" s="309"/>
      <c r="BI28" s="309"/>
      <c r="BJ28" s="310"/>
      <c r="BK28" s="72" t="b">
        <v>0</v>
      </c>
      <c r="BL28" s="186"/>
      <c r="BM28" s="186"/>
      <c r="BN28" s="186"/>
      <c r="BO28" s="186"/>
      <c r="BP28" s="187"/>
      <c r="BQ28" s="179"/>
      <c r="BR28" s="150"/>
      <c r="BS28" s="150"/>
      <c r="BT28" s="150"/>
      <c r="BU28" s="150"/>
      <c r="BV28" s="180"/>
      <c r="BW28" s="7"/>
      <c r="BX28" s="8"/>
      <c r="BY28" s="8"/>
      <c r="BZ28" s="8"/>
      <c r="CA28" s="49"/>
      <c r="CB28" s="10"/>
    </row>
    <row r="29" spans="1:80" ht="15.75" customHeight="1">
      <c r="A29" s="149"/>
      <c r="B29" s="150"/>
      <c r="C29" s="150"/>
      <c r="D29" s="150"/>
      <c r="E29" s="150"/>
      <c r="F29" s="180"/>
      <c r="G29" s="181"/>
      <c r="H29" s="153"/>
      <c r="I29" s="153"/>
      <c r="J29" s="153"/>
      <c r="K29" s="153"/>
      <c r="L29" s="182"/>
      <c r="M29" s="181"/>
      <c r="N29" s="190"/>
      <c r="O29" s="190"/>
      <c r="P29" s="190"/>
      <c r="Q29" s="190"/>
      <c r="R29" s="182"/>
      <c r="S29" s="71"/>
      <c r="T29" s="210"/>
      <c r="U29" s="210"/>
      <c r="V29" s="210"/>
      <c r="W29" s="210"/>
      <c r="X29" s="237"/>
      <c r="Y29" s="197" t="s">
        <v>38</v>
      </c>
      <c r="Z29" s="198"/>
      <c r="AA29" s="198"/>
      <c r="AB29" s="198"/>
      <c r="AC29" s="198"/>
      <c r="AD29" s="198"/>
      <c r="AE29" s="199"/>
      <c r="AF29" s="181"/>
      <c r="AG29" s="153"/>
      <c r="AH29" s="153"/>
      <c r="AI29" s="153"/>
      <c r="AJ29" s="153"/>
      <c r="AK29" s="182"/>
      <c r="AL29" s="181"/>
      <c r="AM29" s="153"/>
      <c r="AN29" s="153"/>
      <c r="AO29" s="153"/>
      <c r="AP29" s="153"/>
      <c r="AQ29" s="153"/>
      <c r="AR29" s="182"/>
      <c r="AS29" s="181"/>
      <c r="AT29" s="153"/>
      <c r="AU29" s="153"/>
      <c r="AV29" s="153"/>
      <c r="AW29" s="153"/>
      <c r="AX29" s="182"/>
      <c r="AY29" s="7"/>
      <c r="AZ29" s="153"/>
      <c r="BA29" s="153"/>
      <c r="BB29" s="153"/>
      <c r="BC29" s="153"/>
      <c r="BD29" s="182"/>
      <c r="BE29" s="82"/>
      <c r="BF29" s="309"/>
      <c r="BG29" s="309"/>
      <c r="BH29" s="309"/>
      <c r="BI29" s="309"/>
      <c r="BJ29" s="310"/>
      <c r="BK29" s="84"/>
      <c r="BL29" s="8"/>
      <c r="BM29" s="8"/>
      <c r="BN29" s="8"/>
      <c r="BO29" s="14"/>
      <c r="BP29" s="144"/>
      <c r="BQ29" s="181"/>
      <c r="BR29" s="153"/>
      <c r="BS29" s="153"/>
      <c r="BT29" s="153"/>
      <c r="BU29" s="153"/>
      <c r="BV29" s="182"/>
      <c r="BW29" s="7"/>
      <c r="BX29" s="8"/>
      <c r="BY29" s="8"/>
      <c r="BZ29" s="8"/>
      <c r="CA29" s="49"/>
      <c r="CB29" s="10"/>
    </row>
    <row r="30" spans="1:80" ht="15" customHeight="1">
      <c r="A30" s="204"/>
      <c r="B30" s="184"/>
      <c r="C30" s="184"/>
      <c r="D30" s="184"/>
      <c r="E30" s="184"/>
      <c r="F30" s="185"/>
      <c r="G30" s="223" t="s">
        <v>180</v>
      </c>
      <c r="H30" s="176"/>
      <c r="I30" s="176"/>
      <c r="J30" s="207"/>
      <c r="K30" s="207"/>
      <c r="L30" s="118" t="s">
        <v>181</v>
      </c>
      <c r="M30" s="183"/>
      <c r="N30" s="184"/>
      <c r="O30" s="184"/>
      <c r="P30" s="184"/>
      <c r="Q30" s="184"/>
      <c r="R30" s="185"/>
      <c r="S30" s="181"/>
      <c r="T30" s="190"/>
      <c r="U30" s="190"/>
      <c r="V30" s="190"/>
      <c r="W30" s="190"/>
      <c r="X30" s="182"/>
      <c r="Y30" s="181"/>
      <c r="Z30" s="153"/>
      <c r="AA30" s="153"/>
      <c r="AB30" s="153"/>
      <c r="AC30" s="153"/>
      <c r="AD30" s="153"/>
      <c r="AE30" s="182"/>
      <c r="AF30" s="181"/>
      <c r="AG30" s="153"/>
      <c r="AH30" s="153"/>
      <c r="AI30" s="153"/>
      <c r="AJ30" s="153"/>
      <c r="AK30" s="182"/>
      <c r="AL30" s="181"/>
      <c r="AM30" s="153"/>
      <c r="AN30" s="153"/>
      <c r="AO30" s="153"/>
      <c r="AP30" s="153"/>
      <c r="AQ30" s="153"/>
      <c r="AR30" s="182"/>
      <c r="AS30" s="183"/>
      <c r="AT30" s="184"/>
      <c r="AU30" s="184"/>
      <c r="AV30" s="184"/>
      <c r="AW30" s="184"/>
      <c r="AX30" s="185"/>
      <c r="AY30" s="78"/>
      <c r="AZ30" s="16"/>
      <c r="BA30" s="16"/>
      <c r="BB30" s="16"/>
      <c r="BC30" s="19"/>
      <c r="BD30" s="145"/>
      <c r="BE30" s="16"/>
      <c r="BF30" s="311"/>
      <c r="BG30" s="311"/>
      <c r="BH30" s="311"/>
      <c r="BI30" s="311"/>
      <c r="BJ30" s="312"/>
      <c r="BK30" s="78"/>
      <c r="BL30" s="16"/>
      <c r="BM30" s="16"/>
      <c r="BN30" s="16"/>
      <c r="BO30" s="19"/>
      <c r="BP30" s="19"/>
      <c r="BQ30" s="183"/>
      <c r="BR30" s="184"/>
      <c r="BS30" s="184"/>
      <c r="BT30" s="184"/>
      <c r="BU30" s="184"/>
      <c r="BV30" s="185"/>
      <c r="BW30" s="111"/>
      <c r="BX30" s="13"/>
      <c r="BY30" s="13"/>
      <c r="BZ30" s="8"/>
      <c r="CA30" s="49"/>
      <c r="CB30" s="10"/>
    </row>
    <row r="31" spans="1:80" ht="27" customHeight="1">
      <c r="A31" s="226" t="s">
        <v>230</v>
      </c>
      <c r="B31" s="227"/>
      <c r="C31" s="227"/>
      <c r="D31" s="227"/>
      <c r="E31" s="227"/>
      <c r="F31" s="228"/>
      <c r="G31" s="44" t="s">
        <v>36</v>
      </c>
      <c r="H31" s="4"/>
      <c r="I31" s="4"/>
      <c r="J31" s="4"/>
      <c r="K31" s="4"/>
      <c r="L31" s="6"/>
      <c r="M31" s="108">
        <v>0</v>
      </c>
      <c r="N31" s="11"/>
      <c r="O31" s="11"/>
      <c r="P31" s="11"/>
      <c r="Q31" s="11"/>
      <c r="R31" s="46"/>
      <c r="S31" s="181"/>
      <c r="T31" s="190"/>
      <c r="U31" s="190"/>
      <c r="V31" s="190"/>
      <c r="W31" s="190"/>
      <c r="X31" s="182"/>
      <c r="Y31" s="181"/>
      <c r="Z31" s="153"/>
      <c r="AA31" s="153"/>
      <c r="AB31" s="153"/>
      <c r="AC31" s="153"/>
      <c r="AD31" s="153"/>
      <c r="AE31" s="182"/>
      <c r="AF31" s="181"/>
      <c r="AG31" s="153"/>
      <c r="AH31" s="153"/>
      <c r="AI31" s="153"/>
      <c r="AJ31" s="153"/>
      <c r="AK31" s="182"/>
      <c r="AL31" s="303" t="s">
        <v>228</v>
      </c>
      <c r="AM31" s="304"/>
      <c r="AN31" s="304"/>
      <c r="AO31" s="304"/>
      <c r="AP31" s="304"/>
      <c r="AQ31" s="188"/>
      <c r="AR31" s="189"/>
      <c r="AS31" s="70" t="b">
        <v>0</v>
      </c>
      <c r="AT31" s="305" t="s">
        <v>112</v>
      </c>
      <c r="AU31" s="305"/>
      <c r="AV31" s="305"/>
      <c r="AW31" s="305"/>
      <c r="AX31" s="306"/>
      <c r="AY31" s="44" t="s">
        <v>41</v>
      </c>
      <c r="AZ31" s="4"/>
      <c r="BA31" s="4"/>
      <c r="BB31" s="4"/>
      <c r="BC31" s="4"/>
      <c r="BD31" s="6"/>
      <c r="BE31" s="44" t="s">
        <v>185</v>
      </c>
      <c r="BF31" s="4"/>
      <c r="BG31" s="4"/>
      <c r="BH31" s="4"/>
      <c r="BI31" s="4"/>
      <c r="BJ31" s="6"/>
      <c r="BK31" s="77" t="b">
        <v>0</v>
      </c>
      <c r="BL31" s="195" t="s">
        <v>258</v>
      </c>
      <c r="BM31" s="195"/>
      <c r="BN31" s="195"/>
      <c r="BO31" s="195"/>
      <c r="BP31" s="196"/>
      <c r="BQ31" s="173"/>
      <c r="BR31" s="174"/>
      <c r="BS31" s="174"/>
      <c r="BT31" s="174"/>
      <c r="BU31" s="174"/>
      <c r="BV31" s="175"/>
      <c r="BW31" s="165"/>
      <c r="BX31" s="166"/>
      <c r="BY31" s="166"/>
      <c r="BZ31" s="166"/>
      <c r="CA31" s="167"/>
      <c r="CB31" s="10"/>
    </row>
    <row r="32" spans="1:80" ht="15.75" customHeight="1">
      <c r="A32" s="211" t="s">
        <v>118</v>
      </c>
      <c r="B32" s="212"/>
      <c r="C32" s="212"/>
      <c r="D32" s="212"/>
      <c r="E32" s="212"/>
      <c r="F32" s="115"/>
      <c r="G32" s="68" t="b">
        <v>0</v>
      </c>
      <c r="H32" s="168" t="s">
        <v>111</v>
      </c>
      <c r="I32" s="168"/>
      <c r="J32" s="168"/>
      <c r="K32" s="168"/>
      <c r="L32" s="169"/>
      <c r="M32" s="68"/>
      <c r="N32" s="168" t="s">
        <v>91</v>
      </c>
      <c r="O32" s="168"/>
      <c r="P32" s="168"/>
      <c r="Q32" s="168"/>
      <c r="R32" s="169"/>
      <c r="S32" s="181"/>
      <c r="T32" s="190"/>
      <c r="U32" s="190"/>
      <c r="V32" s="190"/>
      <c r="W32" s="190"/>
      <c r="X32" s="182"/>
      <c r="Y32" s="181"/>
      <c r="Z32" s="153"/>
      <c r="AA32" s="153"/>
      <c r="AB32" s="153"/>
      <c r="AC32" s="153"/>
      <c r="AD32" s="153"/>
      <c r="AE32" s="182"/>
      <c r="AF32" s="181"/>
      <c r="AG32" s="153"/>
      <c r="AH32" s="153"/>
      <c r="AI32" s="153"/>
      <c r="AJ32" s="153"/>
      <c r="AK32" s="182"/>
      <c r="AL32" s="181"/>
      <c r="AM32" s="153"/>
      <c r="AN32" s="153"/>
      <c r="AO32" s="153"/>
      <c r="AP32" s="153"/>
      <c r="AQ32" s="153"/>
      <c r="AR32" s="182"/>
      <c r="AS32" s="7"/>
      <c r="AT32" s="307"/>
      <c r="AU32" s="307"/>
      <c r="AV32" s="307"/>
      <c r="AW32" s="307"/>
      <c r="AX32" s="308"/>
      <c r="AY32" s="68" t="b">
        <v>0</v>
      </c>
      <c r="AZ32" s="168" t="s">
        <v>113</v>
      </c>
      <c r="BA32" s="168"/>
      <c r="BB32" s="168"/>
      <c r="BC32" s="168"/>
      <c r="BD32" s="169"/>
      <c r="BE32" s="68" t="b">
        <v>0</v>
      </c>
      <c r="BF32" s="168" t="s">
        <v>143</v>
      </c>
      <c r="BG32" s="168"/>
      <c r="BH32" s="168"/>
      <c r="BI32" s="168"/>
      <c r="BJ32" s="169"/>
      <c r="BK32" s="68" t="b">
        <v>0</v>
      </c>
      <c r="BL32" s="176" t="s">
        <v>241</v>
      </c>
      <c r="BM32" s="177"/>
      <c r="BN32" s="177"/>
      <c r="BO32" s="177"/>
      <c r="BP32" s="178"/>
      <c r="BQ32" s="170"/>
      <c r="BR32" s="171"/>
      <c r="BS32" s="171"/>
      <c r="BT32" s="171"/>
      <c r="BU32" s="171"/>
      <c r="BV32" s="172"/>
      <c r="BW32" s="7"/>
      <c r="BX32" s="8"/>
      <c r="BY32" s="8"/>
      <c r="BZ32" s="8"/>
      <c r="CA32" s="49"/>
      <c r="CB32" s="10"/>
    </row>
    <row r="33" spans="1:80" ht="15.75" customHeight="1">
      <c r="A33" s="219" t="s">
        <v>119</v>
      </c>
      <c r="B33" s="220"/>
      <c r="C33" s="220"/>
      <c r="D33" s="220"/>
      <c r="E33" s="220"/>
      <c r="F33" s="116"/>
      <c r="G33" s="68" t="b">
        <v>0</v>
      </c>
      <c r="H33" s="224" t="s">
        <v>238</v>
      </c>
      <c r="I33" s="224"/>
      <c r="J33" s="224"/>
      <c r="K33" s="224"/>
      <c r="L33" s="225"/>
      <c r="M33" s="68"/>
      <c r="N33" s="168" t="s">
        <v>92</v>
      </c>
      <c r="O33" s="168"/>
      <c r="P33" s="168"/>
      <c r="Q33" s="168"/>
      <c r="R33" s="169"/>
      <c r="S33" s="181"/>
      <c r="T33" s="190"/>
      <c r="U33" s="190"/>
      <c r="V33" s="190"/>
      <c r="W33" s="190"/>
      <c r="X33" s="182"/>
      <c r="Y33" s="197" t="s">
        <v>39</v>
      </c>
      <c r="Z33" s="198"/>
      <c r="AA33" s="198"/>
      <c r="AB33" s="198"/>
      <c r="AC33" s="198"/>
      <c r="AD33" s="198"/>
      <c r="AE33" s="199"/>
      <c r="AF33" s="181"/>
      <c r="AG33" s="153"/>
      <c r="AH33" s="153"/>
      <c r="AI33" s="153"/>
      <c r="AJ33" s="153"/>
      <c r="AK33" s="182"/>
      <c r="AL33" s="181"/>
      <c r="AM33" s="153"/>
      <c r="AN33" s="153"/>
      <c r="AO33" s="153"/>
      <c r="AP33" s="153"/>
      <c r="AQ33" s="153"/>
      <c r="AR33" s="182"/>
      <c r="AS33" s="181"/>
      <c r="AT33" s="153"/>
      <c r="AU33" s="153"/>
      <c r="AV33" s="153"/>
      <c r="AW33" s="153"/>
      <c r="AX33" s="182"/>
      <c r="AY33" s="68" t="b">
        <v>0</v>
      </c>
      <c r="AZ33" s="168" t="s">
        <v>114</v>
      </c>
      <c r="BA33" s="168"/>
      <c r="BB33" s="168"/>
      <c r="BC33" s="168"/>
      <c r="BD33" s="169"/>
      <c r="BE33" s="68" t="b">
        <v>0</v>
      </c>
      <c r="BF33" s="168" t="s">
        <v>144</v>
      </c>
      <c r="BG33" s="168"/>
      <c r="BH33" s="168"/>
      <c r="BI33" s="168"/>
      <c r="BJ33" s="169"/>
      <c r="BK33" s="68" t="b">
        <v>0</v>
      </c>
      <c r="BL33" s="186"/>
      <c r="BM33" s="186"/>
      <c r="BN33" s="186"/>
      <c r="BO33" s="186"/>
      <c r="BP33" s="187"/>
      <c r="BQ33" s="170"/>
      <c r="BR33" s="171"/>
      <c r="BS33" s="171"/>
      <c r="BT33" s="171"/>
      <c r="BU33" s="171"/>
      <c r="BV33" s="172"/>
      <c r="BW33" s="7"/>
      <c r="BX33" s="8"/>
      <c r="BY33" s="8" t="s">
        <v>179</v>
      </c>
      <c r="BZ33" s="8"/>
      <c r="CA33" s="49"/>
      <c r="CB33" s="10"/>
    </row>
    <row r="34" spans="1:80" ht="15.75" customHeight="1">
      <c r="A34" s="219" t="s">
        <v>120</v>
      </c>
      <c r="B34" s="220"/>
      <c r="C34" s="220"/>
      <c r="D34" s="220"/>
      <c r="E34" s="220"/>
      <c r="F34" s="116"/>
      <c r="G34" s="8"/>
      <c r="H34" s="224"/>
      <c r="I34" s="224"/>
      <c r="J34" s="224"/>
      <c r="K34" s="224"/>
      <c r="L34" s="225"/>
      <c r="M34" s="68"/>
      <c r="N34" s="168" t="s">
        <v>106</v>
      </c>
      <c r="O34" s="168"/>
      <c r="P34" s="168"/>
      <c r="Q34" s="168"/>
      <c r="R34" s="169"/>
      <c r="S34" s="181"/>
      <c r="T34" s="190"/>
      <c r="U34" s="190"/>
      <c r="V34" s="190"/>
      <c r="W34" s="190"/>
      <c r="X34" s="182"/>
      <c r="Y34" s="181"/>
      <c r="Z34" s="153"/>
      <c r="AA34" s="153"/>
      <c r="AB34" s="153"/>
      <c r="AC34" s="153"/>
      <c r="AD34" s="153"/>
      <c r="AE34" s="182"/>
      <c r="AF34" s="181"/>
      <c r="AG34" s="153"/>
      <c r="AH34" s="153"/>
      <c r="AI34" s="153"/>
      <c r="AJ34" s="153"/>
      <c r="AK34" s="182"/>
      <c r="AL34" s="181"/>
      <c r="AM34" s="153"/>
      <c r="AN34" s="153"/>
      <c r="AO34" s="153"/>
      <c r="AP34" s="153"/>
      <c r="AQ34" s="153"/>
      <c r="AR34" s="182"/>
      <c r="AS34" s="181"/>
      <c r="AT34" s="153"/>
      <c r="AU34" s="153"/>
      <c r="AV34" s="153"/>
      <c r="AW34" s="153"/>
      <c r="AX34" s="182"/>
      <c r="AY34" s="68" t="b">
        <v>0</v>
      </c>
      <c r="AZ34" s="186"/>
      <c r="BA34" s="186"/>
      <c r="BB34" s="186"/>
      <c r="BC34" s="186"/>
      <c r="BD34" s="187"/>
      <c r="BE34" s="68" t="b">
        <v>0</v>
      </c>
      <c r="BF34" s="168" t="s">
        <v>145</v>
      </c>
      <c r="BG34" s="168"/>
      <c r="BH34" s="168"/>
      <c r="BI34" s="168"/>
      <c r="BJ34" s="169"/>
      <c r="BK34" s="68" t="b">
        <v>0</v>
      </c>
      <c r="BL34" s="176" t="s">
        <v>242</v>
      </c>
      <c r="BM34" s="177"/>
      <c r="BN34" s="177"/>
      <c r="BO34" s="177"/>
      <c r="BP34" s="178"/>
      <c r="BQ34" s="170"/>
      <c r="BR34" s="171"/>
      <c r="BS34" s="171"/>
      <c r="BT34" s="171"/>
      <c r="BU34" s="171"/>
      <c r="BV34" s="172"/>
      <c r="BW34" s="7"/>
      <c r="BX34" s="8"/>
      <c r="BY34" s="8"/>
      <c r="BZ34" s="8"/>
      <c r="CA34" s="49"/>
      <c r="CB34" s="10"/>
    </row>
    <row r="35" spans="1:80" ht="15.75" customHeight="1">
      <c r="A35" s="219" t="s">
        <v>121</v>
      </c>
      <c r="B35" s="220"/>
      <c r="C35" s="220"/>
      <c r="D35" s="220"/>
      <c r="E35" s="220"/>
      <c r="F35" s="116"/>
      <c r="G35" s="45" t="s">
        <v>243</v>
      </c>
      <c r="H35" s="8"/>
      <c r="I35" s="8"/>
      <c r="J35" s="8"/>
      <c r="K35" s="8"/>
      <c r="L35" s="9"/>
      <c r="M35" s="68"/>
      <c r="N35" s="168" t="s">
        <v>107</v>
      </c>
      <c r="O35" s="168"/>
      <c r="P35" s="168"/>
      <c r="Q35" s="168"/>
      <c r="R35" s="169"/>
      <c r="S35" s="181"/>
      <c r="T35" s="190"/>
      <c r="U35" s="190"/>
      <c r="V35" s="190"/>
      <c r="W35" s="190"/>
      <c r="X35" s="182"/>
      <c r="Y35" s="181"/>
      <c r="Z35" s="153"/>
      <c r="AA35" s="153"/>
      <c r="AB35" s="153"/>
      <c r="AC35" s="153"/>
      <c r="AD35" s="153"/>
      <c r="AE35" s="182"/>
      <c r="AF35" s="181"/>
      <c r="AG35" s="153"/>
      <c r="AH35" s="153"/>
      <c r="AI35" s="153"/>
      <c r="AJ35" s="153"/>
      <c r="AK35" s="182"/>
      <c r="AL35" s="181"/>
      <c r="AM35" s="153"/>
      <c r="AN35" s="153"/>
      <c r="AO35" s="153"/>
      <c r="AP35" s="153"/>
      <c r="AQ35" s="153"/>
      <c r="AR35" s="182"/>
      <c r="AS35" s="181"/>
      <c r="AT35" s="153"/>
      <c r="AU35" s="153"/>
      <c r="AV35" s="153"/>
      <c r="AW35" s="153"/>
      <c r="AX35" s="182"/>
      <c r="AY35" s="246" t="s">
        <v>104</v>
      </c>
      <c r="AZ35" s="168"/>
      <c r="BA35" s="207"/>
      <c r="BB35" s="207"/>
      <c r="BC35" s="207"/>
      <c r="BD35" s="124" t="s">
        <v>184</v>
      </c>
      <c r="BE35" s="68" t="b">
        <v>0</v>
      </c>
      <c r="BF35" s="186"/>
      <c r="BG35" s="186"/>
      <c r="BH35" s="186"/>
      <c r="BI35" s="186"/>
      <c r="BJ35" s="187"/>
      <c r="BK35" s="68" t="b">
        <v>0</v>
      </c>
      <c r="BL35" s="186"/>
      <c r="BM35" s="186"/>
      <c r="BN35" s="186"/>
      <c r="BO35" s="186"/>
      <c r="BP35" s="187"/>
      <c r="BQ35" s="323"/>
      <c r="BR35" s="324"/>
      <c r="BS35" s="324"/>
      <c r="BT35" s="324"/>
      <c r="BU35" s="324"/>
      <c r="BV35" s="325"/>
      <c r="BW35" s="158"/>
      <c r="BX35" s="159"/>
      <c r="BY35" s="159"/>
      <c r="BZ35" s="159"/>
      <c r="CA35" s="160"/>
      <c r="CB35" s="10"/>
    </row>
    <row r="36" spans="1:80" ht="15.75" customHeight="1">
      <c r="A36" s="149"/>
      <c r="B36" s="150"/>
      <c r="C36" s="150"/>
      <c r="D36" s="150"/>
      <c r="E36" s="150"/>
      <c r="F36" s="180"/>
      <c r="G36" s="206"/>
      <c r="H36" s="207"/>
      <c r="I36" s="207"/>
      <c r="J36" s="207"/>
      <c r="K36" s="207"/>
      <c r="L36" s="208"/>
      <c r="M36" s="68"/>
      <c r="N36" s="168" t="s">
        <v>108</v>
      </c>
      <c r="O36" s="168"/>
      <c r="P36" s="168"/>
      <c r="Q36" s="168"/>
      <c r="R36" s="169"/>
      <c r="S36" s="181"/>
      <c r="T36" s="190"/>
      <c r="U36" s="190"/>
      <c r="V36" s="190"/>
      <c r="W36" s="190"/>
      <c r="X36" s="182"/>
      <c r="Y36" s="181"/>
      <c r="Z36" s="153"/>
      <c r="AA36" s="153"/>
      <c r="AB36" s="153"/>
      <c r="AC36" s="153"/>
      <c r="AD36" s="153"/>
      <c r="AE36" s="182"/>
      <c r="AF36" s="181"/>
      <c r="AG36" s="153"/>
      <c r="AH36" s="153"/>
      <c r="AI36" s="153"/>
      <c r="AJ36" s="153"/>
      <c r="AK36" s="182"/>
      <c r="AL36" s="181"/>
      <c r="AM36" s="153"/>
      <c r="AN36" s="153"/>
      <c r="AO36" s="153"/>
      <c r="AP36" s="153"/>
      <c r="AQ36" s="153"/>
      <c r="AR36" s="182"/>
      <c r="AS36" s="181"/>
      <c r="AT36" s="153"/>
      <c r="AU36" s="153"/>
      <c r="AV36" s="153"/>
      <c r="AW36" s="153"/>
      <c r="AX36" s="182"/>
      <c r="AY36" s="68" t="b">
        <v>0</v>
      </c>
      <c r="AZ36" s="168" t="s">
        <v>115</v>
      </c>
      <c r="BA36" s="168"/>
      <c r="BB36" s="168"/>
      <c r="BC36" s="168"/>
      <c r="BD36" s="169"/>
      <c r="BE36" s="68" t="b">
        <v>0</v>
      </c>
      <c r="BF36" s="153"/>
      <c r="BG36" s="153"/>
      <c r="BH36" s="153"/>
      <c r="BI36" s="153"/>
      <c r="BJ36" s="182"/>
      <c r="BK36" s="68" t="b">
        <v>0</v>
      </c>
      <c r="BL36" s="153"/>
      <c r="BM36" s="153"/>
      <c r="BN36" s="153"/>
      <c r="BO36" s="153"/>
      <c r="BP36" s="182"/>
      <c r="BQ36" s="323"/>
      <c r="BR36" s="324"/>
      <c r="BS36" s="324"/>
      <c r="BT36" s="324"/>
      <c r="BU36" s="324"/>
      <c r="BV36" s="325"/>
      <c r="BW36" s="158"/>
      <c r="BX36" s="159"/>
      <c r="BY36" s="159"/>
      <c r="BZ36" s="159"/>
      <c r="CA36" s="160"/>
      <c r="CB36" s="10"/>
    </row>
    <row r="37" spans="1:80" ht="15.75" customHeight="1">
      <c r="A37" s="204"/>
      <c r="B37" s="184"/>
      <c r="C37" s="184"/>
      <c r="D37" s="184"/>
      <c r="E37" s="184"/>
      <c r="F37" s="185"/>
      <c r="G37" s="223" t="s">
        <v>186</v>
      </c>
      <c r="H37" s="176"/>
      <c r="I37" s="176"/>
      <c r="J37" s="207"/>
      <c r="K37" s="207"/>
      <c r="L37" s="118" t="s">
        <v>187</v>
      </c>
      <c r="M37" s="206"/>
      <c r="N37" s="207"/>
      <c r="O37" s="207"/>
      <c r="P37" s="207"/>
      <c r="Q37" s="207"/>
      <c r="R37" s="208"/>
      <c r="S37" s="181"/>
      <c r="T37" s="190"/>
      <c r="U37" s="190"/>
      <c r="V37" s="190"/>
      <c r="W37" s="190"/>
      <c r="X37" s="182"/>
      <c r="Y37" s="197" t="s">
        <v>40</v>
      </c>
      <c r="Z37" s="198"/>
      <c r="AA37" s="198"/>
      <c r="AB37" s="198"/>
      <c r="AC37" s="198"/>
      <c r="AD37" s="198"/>
      <c r="AE37" s="199"/>
      <c r="AF37" s="181"/>
      <c r="AG37" s="153"/>
      <c r="AH37" s="153"/>
      <c r="AI37" s="153"/>
      <c r="AJ37" s="153"/>
      <c r="AK37" s="182"/>
      <c r="AL37" s="183"/>
      <c r="AM37" s="184"/>
      <c r="AN37" s="184"/>
      <c r="AO37" s="184"/>
      <c r="AP37" s="184"/>
      <c r="AQ37" s="184"/>
      <c r="AR37" s="185"/>
      <c r="AS37" s="183"/>
      <c r="AT37" s="184"/>
      <c r="AU37" s="184"/>
      <c r="AV37" s="184"/>
      <c r="AW37" s="184"/>
      <c r="AX37" s="185"/>
      <c r="AY37" s="68" t="b">
        <v>0</v>
      </c>
      <c r="AZ37" s="329"/>
      <c r="BA37" s="329"/>
      <c r="BB37" s="329"/>
      <c r="BC37" s="329"/>
      <c r="BD37" s="330"/>
      <c r="BE37" s="80"/>
      <c r="BF37" s="184"/>
      <c r="BG37" s="184"/>
      <c r="BH37" s="184"/>
      <c r="BI37" s="184"/>
      <c r="BJ37" s="185"/>
      <c r="BK37" s="78"/>
      <c r="BL37" s="184"/>
      <c r="BM37" s="184"/>
      <c r="BN37" s="184"/>
      <c r="BO37" s="184"/>
      <c r="BP37" s="185"/>
      <c r="BQ37" s="326"/>
      <c r="BR37" s="327"/>
      <c r="BS37" s="327"/>
      <c r="BT37" s="327"/>
      <c r="BU37" s="327"/>
      <c r="BV37" s="328"/>
      <c r="BW37" s="7"/>
      <c r="BX37" s="8"/>
      <c r="BY37" s="8"/>
      <c r="BZ37" s="8"/>
      <c r="CA37" s="49"/>
      <c r="CB37" s="10"/>
    </row>
    <row r="38" spans="1:80" ht="15.75" customHeight="1">
      <c r="A38" s="213" t="s">
        <v>10</v>
      </c>
      <c r="B38" s="214"/>
      <c r="C38" s="214"/>
      <c r="D38" s="214"/>
      <c r="E38" s="214"/>
      <c r="F38" s="215"/>
      <c r="G38" s="44" t="s">
        <v>36</v>
      </c>
      <c r="H38" s="4"/>
      <c r="I38" s="4"/>
      <c r="J38" s="4"/>
      <c r="K38" s="4"/>
      <c r="L38" s="6"/>
      <c r="M38" s="108">
        <v>0</v>
      </c>
      <c r="N38" s="11"/>
      <c r="O38" s="11"/>
      <c r="P38" s="11"/>
      <c r="Q38" s="11"/>
      <c r="R38" s="46"/>
      <c r="S38" s="181"/>
      <c r="T38" s="190"/>
      <c r="U38" s="190"/>
      <c r="V38" s="190"/>
      <c r="W38" s="190"/>
      <c r="X38" s="182"/>
      <c r="Y38" s="181"/>
      <c r="Z38" s="153"/>
      <c r="AA38" s="153"/>
      <c r="AB38" s="153"/>
      <c r="AC38" s="153"/>
      <c r="AD38" s="153"/>
      <c r="AE38" s="182"/>
      <c r="AF38" s="181"/>
      <c r="AG38" s="153"/>
      <c r="AH38" s="153"/>
      <c r="AI38" s="153"/>
      <c r="AJ38" s="153"/>
      <c r="AK38" s="182"/>
      <c r="AL38" s="200" t="s">
        <v>228</v>
      </c>
      <c r="AM38" s="201"/>
      <c r="AN38" s="201"/>
      <c r="AO38" s="201"/>
      <c r="AP38" s="201"/>
      <c r="AQ38" s="188"/>
      <c r="AR38" s="189"/>
      <c r="AS38" s="70" t="b">
        <v>0</v>
      </c>
      <c r="AT38" s="345" t="s">
        <v>188</v>
      </c>
      <c r="AU38" s="345"/>
      <c r="AV38" s="345"/>
      <c r="AW38" s="345"/>
      <c r="AX38" s="346"/>
      <c r="AY38" s="70" t="b">
        <v>0</v>
      </c>
      <c r="AZ38" s="193" t="s">
        <v>189</v>
      </c>
      <c r="BA38" s="193"/>
      <c r="BB38" s="193"/>
      <c r="BC38" s="193"/>
      <c r="BD38" s="194"/>
      <c r="BE38" s="77" t="b">
        <v>0</v>
      </c>
      <c r="BF38" s="193" t="s">
        <v>146</v>
      </c>
      <c r="BG38" s="193"/>
      <c r="BH38" s="193"/>
      <c r="BI38" s="193"/>
      <c r="BJ38" s="194"/>
      <c r="BK38" s="77" t="b">
        <v>0</v>
      </c>
      <c r="BL38" s="193" t="s">
        <v>18</v>
      </c>
      <c r="BM38" s="193"/>
      <c r="BN38" s="193"/>
      <c r="BO38" s="193"/>
      <c r="BP38" s="194"/>
      <c r="BQ38" s="173"/>
      <c r="BR38" s="174"/>
      <c r="BS38" s="174"/>
      <c r="BT38" s="174"/>
      <c r="BU38" s="174"/>
      <c r="BV38" s="175"/>
      <c r="BW38" s="165"/>
      <c r="BX38" s="166"/>
      <c r="BY38" s="166"/>
      <c r="BZ38" s="166"/>
      <c r="CA38" s="167"/>
      <c r="CB38" s="10"/>
    </row>
    <row r="39" spans="1:80" ht="15.75" customHeight="1">
      <c r="A39" s="211" t="s">
        <v>122</v>
      </c>
      <c r="B39" s="212"/>
      <c r="C39" s="212"/>
      <c r="D39" s="249"/>
      <c r="E39" s="249"/>
      <c r="F39" s="250"/>
      <c r="G39" s="68" t="b">
        <v>0</v>
      </c>
      <c r="H39" s="168" t="s">
        <v>111</v>
      </c>
      <c r="I39" s="168"/>
      <c r="J39" s="168"/>
      <c r="K39" s="168"/>
      <c r="L39" s="169"/>
      <c r="M39" s="68"/>
      <c r="N39" s="168" t="s">
        <v>109</v>
      </c>
      <c r="O39" s="168"/>
      <c r="P39" s="168"/>
      <c r="Q39" s="168"/>
      <c r="R39" s="169"/>
      <c r="S39" s="181"/>
      <c r="T39" s="190"/>
      <c r="U39" s="190"/>
      <c r="V39" s="190"/>
      <c r="W39" s="190"/>
      <c r="X39" s="182"/>
      <c r="Y39" s="181"/>
      <c r="Z39" s="153"/>
      <c r="AA39" s="153"/>
      <c r="AB39" s="153"/>
      <c r="AC39" s="153"/>
      <c r="AD39" s="153"/>
      <c r="AE39" s="182"/>
      <c r="AF39" s="181"/>
      <c r="AG39" s="153"/>
      <c r="AH39" s="153"/>
      <c r="AI39" s="153"/>
      <c r="AJ39" s="153"/>
      <c r="AK39" s="182"/>
      <c r="AL39" s="181"/>
      <c r="AM39" s="153"/>
      <c r="AN39" s="153"/>
      <c r="AO39" s="153"/>
      <c r="AP39" s="153"/>
      <c r="AQ39" s="153"/>
      <c r="AR39" s="182"/>
      <c r="AS39" s="7"/>
      <c r="AT39" s="347"/>
      <c r="AU39" s="347"/>
      <c r="AV39" s="347"/>
      <c r="AW39" s="347"/>
      <c r="AX39" s="237"/>
      <c r="AY39" s="83" t="b">
        <v>0</v>
      </c>
      <c r="AZ39" s="186"/>
      <c r="BA39" s="186"/>
      <c r="BB39" s="186"/>
      <c r="BC39" s="186"/>
      <c r="BD39" s="187"/>
      <c r="BE39" s="68" t="b">
        <v>0</v>
      </c>
      <c r="BF39" s="168" t="s">
        <v>147</v>
      </c>
      <c r="BG39" s="168"/>
      <c r="BH39" s="168"/>
      <c r="BI39" s="168"/>
      <c r="BJ39" s="169"/>
      <c r="BK39" s="68" t="b">
        <v>0</v>
      </c>
      <c r="BL39" s="45" t="s">
        <v>148</v>
      </c>
      <c r="BM39" s="45"/>
      <c r="BN39" s="45"/>
      <c r="BO39" s="45"/>
      <c r="BP39" s="45"/>
      <c r="BQ39" s="170"/>
      <c r="BR39" s="171"/>
      <c r="BS39" s="171"/>
      <c r="BT39" s="171"/>
      <c r="BU39" s="171"/>
      <c r="BV39" s="172"/>
      <c r="BW39" s="7"/>
      <c r="BX39" s="8"/>
      <c r="BY39" s="8"/>
      <c r="BZ39" s="8"/>
      <c r="CA39" s="49"/>
      <c r="CB39" s="10"/>
    </row>
    <row r="40" spans="1:80" ht="15.75" customHeight="1">
      <c r="A40" s="219" t="s">
        <v>123</v>
      </c>
      <c r="B40" s="220"/>
      <c r="C40" s="220"/>
      <c r="D40" s="221"/>
      <c r="E40" s="221"/>
      <c r="F40" s="222"/>
      <c r="G40" s="68" t="b">
        <v>0</v>
      </c>
      <c r="H40" s="224" t="s">
        <v>238</v>
      </c>
      <c r="I40" s="224"/>
      <c r="J40" s="224"/>
      <c r="K40" s="224"/>
      <c r="L40" s="225"/>
      <c r="M40" s="68"/>
      <c r="N40" s="168" t="s">
        <v>110</v>
      </c>
      <c r="O40" s="168"/>
      <c r="P40" s="168"/>
      <c r="Q40" s="168"/>
      <c r="R40" s="169"/>
      <c r="S40" s="181"/>
      <c r="T40" s="190"/>
      <c r="U40" s="190"/>
      <c r="V40" s="190"/>
      <c r="W40" s="190"/>
      <c r="X40" s="182"/>
      <c r="Y40" s="181"/>
      <c r="Z40" s="153"/>
      <c r="AA40" s="153"/>
      <c r="AB40" s="153"/>
      <c r="AC40" s="153"/>
      <c r="AD40" s="153"/>
      <c r="AE40" s="182"/>
      <c r="AF40" s="181"/>
      <c r="AG40" s="153"/>
      <c r="AH40" s="153"/>
      <c r="AI40" s="153"/>
      <c r="AJ40" s="153"/>
      <c r="AK40" s="182"/>
      <c r="AL40" s="181"/>
      <c r="AM40" s="153"/>
      <c r="AN40" s="153"/>
      <c r="AO40" s="153"/>
      <c r="AP40" s="153"/>
      <c r="AQ40" s="153"/>
      <c r="AR40" s="182"/>
      <c r="AS40" s="181"/>
      <c r="AT40" s="190"/>
      <c r="AU40" s="190"/>
      <c r="AV40" s="190"/>
      <c r="AW40" s="190"/>
      <c r="AX40" s="182"/>
      <c r="AY40" s="68" t="b">
        <v>0</v>
      </c>
      <c r="AZ40" s="186"/>
      <c r="BA40" s="186"/>
      <c r="BB40" s="186"/>
      <c r="BC40" s="186"/>
      <c r="BD40" s="187"/>
      <c r="BE40" s="68" t="b">
        <v>0</v>
      </c>
      <c r="BF40" s="168" t="s">
        <v>149</v>
      </c>
      <c r="BG40" s="168"/>
      <c r="BH40" s="168"/>
      <c r="BI40" s="168"/>
      <c r="BJ40" s="169"/>
      <c r="BK40" s="68" t="b">
        <v>0</v>
      </c>
      <c r="BL40" s="45" t="s">
        <v>150</v>
      </c>
      <c r="BM40" s="45"/>
      <c r="BN40" s="45"/>
      <c r="BO40" s="45"/>
      <c r="BP40" s="45"/>
      <c r="BQ40" s="170"/>
      <c r="BR40" s="171"/>
      <c r="BS40" s="171"/>
      <c r="BT40" s="171"/>
      <c r="BU40" s="171"/>
      <c r="BV40" s="172"/>
      <c r="BW40" s="7"/>
      <c r="BX40" s="8"/>
      <c r="BY40" s="8" t="s">
        <v>167</v>
      </c>
      <c r="BZ40" s="8"/>
      <c r="CA40" s="49"/>
      <c r="CB40" s="10"/>
    </row>
    <row r="41" spans="1:80" ht="15.75" customHeight="1">
      <c r="A41" s="219" t="s">
        <v>124</v>
      </c>
      <c r="B41" s="220"/>
      <c r="C41" s="220"/>
      <c r="D41" s="221"/>
      <c r="E41" s="221"/>
      <c r="F41" s="222"/>
      <c r="G41" s="8"/>
      <c r="H41" s="224"/>
      <c r="I41" s="224"/>
      <c r="J41" s="224"/>
      <c r="K41" s="224"/>
      <c r="L41" s="225"/>
      <c r="M41" s="68"/>
      <c r="N41" s="168" t="s">
        <v>91</v>
      </c>
      <c r="O41" s="168"/>
      <c r="P41" s="168"/>
      <c r="Q41" s="168"/>
      <c r="R41" s="169"/>
      <c r="S41" s="181"/>
      <c r="T41" s="190"/>
      <c r="U41" s="190"/>
      <c r="V41" s="190"/>
      <c r="W41" s="190"/>
      <c r="X41" s="182"/>
      <c r="Y41" s="197" t="s">
        <v>237</v>
      </c>
      <c r="Z41" s="198"/>
      <c r="AA41" s="198"/>
      <c r="AB41" s="198"/>
      <c r="AC41" s="198"/>
      <c r="AD41" s="198"/>
      <c r="AE41" s="199"/>
      <c r="AF41" s="181"/>
      <c r="AG41" s="153"/>
      <c r="AH41" s="153"/>
      <c r="AI41" s="153"/>
      <c r="AJ41" s="153"/>
      <c r="AK41" s="182"/>
      <c r="AL41" s="181"/>
      <c r="AM41" s="153"/>
      <c r="AN41" s="153"/>
      <c r="AO41" s="153"/>
      <c r="AP41" s="153"/>
      <c r="AQ41" s="153"/>
      <c r="AR41" s="182"/>
      <c r="AS41" s="181"/>
      <c r="AT41" s="190"/>
      <c r="AU41" s="190"/>
      <c r="AV41" s="190"/>
      <c r="AW41" s="190"/>
      <c r="AX41" s="182"/>
      <c r="AY41" s="68" t="b">
        <v>0</v>
      </c>
      <c r="AZ41" s="153"/>
      <c r="BA41" s="153"/>
      <c r="BB41" s="153"/>
      <c r="BC41" s="153"/>
      <c r="BD41" s="182"/>
      <c r="BE41" s="68" t="b">
        <v>0</v>
      </c>
      <c r="BF41" s="186"/>
      <c r="BG41" s="186"/>
      <c r="BH41" s="186"/>
      <c r="BI41" s="186"/>
      <c r="BJ41" s="187"/>
      <c r="BK41" s="68" t="b">
        <v>0</v>
      </c>
      <c r="BL41" s="153"/>
      <c r="BM41" s="153"/>
      <c r="BN41" s="153"/>
      <c r="BO41" s="153"/>
      <c r="BP41" s="182"/>
      <c r="BQ41" s="170"/>
      <c r="BR41" s="171"/>
      <c r="BS41" s="171"/>
      <c r="BT41" s="171"/>
      <c r="BU41" s="171"/>
      <c r="BV41" s="172"/>
      <c r="BW41" s="7"/>
      <c r="BX41" s="8"/>
      <c r="BY41" s="8"/>
      <c r="BZ41" s="8"/>
      <c r="CA41" s="49"/>
      <c r="CB41" s="10"/>
    </row>
    <row r="42" spans="1:80" ht="15.75" customHeight="1">
      <c r="A42" s="209" t="s">
        <v>132</v>
      </c>
      <c r="B42" s="210"/>
      <c r="C42" s="210"/>
      <c r="D42" s="216"/>
      <c r="E42" s="217"/>
      <c r="F42" s="218"/>
      <c r="G42" s="45" t="s">
        <v>243</v>
      </c>
      <c r="H42" s="8"/>
      <c r="I42" s="8"/>
      <c r="J42" s="8"/>
      <c r="K42" s="8"/>
      <c r="L42" s="9"/>
      <c r="M42" s="68"/>
      <c r="N42" s="168" t="s">
        <v>92</v>
      </c>
      <c r="O42" s="168"/>
      <c r="P42" s="168"/>
      <c r="Q42" s="168"/>
      <c r="R42" s="169"/>
      <c r="S42" s="181"/>
      <c r="T42" s="190"/>
      <c r="U42" s="190"/>
      <c r="V42" s="190"/>
      <c r="W42" s="190"/>
      <c r="X42" s="182"/>
      <c r="Y42" s="181"/>
      <c r="Z42" s="153"/>
      <c r="AA42" s="153"/>
      <c r="AB42" s="153"/>
      <c r="AC42" s="153"/>
      <c r="AD42" s="153"/>
      <c r="AE42" s="182"/>
      <c r="AF42" s="181"/>
      <c r="AG42" s="153"/>
      <c r="AH42" s="153"/>
      <c r="AI42" s="153"/>
      <c r="AJ42" s="153"/>
      <c r="AK42" s="182"/>
      <c r="AL42" s="181"/>
      <c r="AM42" s="153"/>
      <c r="AN42" s="153"/>
      <c r="AO42" s="153"/>
      <c r="AP42" s="153"/>
      <c r="AQ42" s="153"/>
      <c r="AR42" s="182"/>
      <c r="AS42" s="181"/>
      <c r="AT42" s="190"/>
      <c r="AU42" s="190"/>
      <c r="AV42" s="190"/>
      <c r="AW42" s="190"/>
      <c r="AX42" s="182"/>
      <c r="AY42" s="84"/>
      <c r="AZ42" s="153"/>
      <c r="BA42" s="153"/>
      <c r="BB42" s="153"/>
      <c r="BC42" s="153"/>
      <c r="BD42" s="182"/>
      <c r="BE42" s="68" t="b">
        <v>0</v>
      </c>
      <c r="BF42" s="168" t="s">
        <v>151</v>
      </c>
      <c r="BG42" s="168"/>
      <c r="BH42" s="168"/>
      <c r="BI42" s="168"/>
      <c r="BJ42" s="169"/>
      <c r="BK42" s="71"/>
      <c r="BL42" s="153"/>
      <c r="BM42" s="153"/>
      <c r="BN42" s="153"/>
      <c r="BO42" s="153"/>
      <c r="BP42" s="182"/>
      <c r="BQ42" s="179"/>
      <c r="BR42" s="150"/>
      <c r="BS42" s="150"/>
      <c r="BT42" s="150"/>
      <c r="BU42" s="150"/>
      <c r="BV42" s="180"/>
      <c r="BW42" s="158"/>
      <c r="BX42" s="159"/>
      <c r="BY42" s="159"/>
      <c r="BZ42" s="159"/>
      <c r="CA42" s="160"/>
      <c r="CB42" s="10"/>
    </row>
    <row r="43" spans="1:80" ht="15.75" customHeight="1">
      <c r="A43" s="209"/>
      <c r="B43" s="210"/>
      <c r="C43" s="210"/>
      <c r="D43" s="8"/>
      <c r="E43" s="8"/>
      <c r="F43" s="9"/>
      <c r="G43" s="181"/>
      <c r="H43" s="153"/>
      <c r="I43" s="153"/>
      <c r="J43" s="153"/>
      <c r="K43" s="153"/>
      <c r="L43" s="182"/>
      <c r="M43" s="68"/>
      <c r="N43" s="168" t="s">
        <v>199</v>
      </c>
      <c r="O43" s="168"/>
      <c r="P43" s="168"/>
      <c r="Q43" s="168"/>
      <c r="R43" s="169"/>
      <c r="S43" s="181"/>
      <c r="T43" s="190"/>
      <c r="U43" s="190"/>
      <c r="V43" s="190"/>
      <c r="W43" s="190"/>
      <c r="X43" s="182"/>
      <c r="Y43" s="181"/>
      <c r="Z43" s="153"/>
      <c r="AA43" s="153"/>
      <c r="AB43" s="153"/>
      <c r="AC43" s="153"/>
      <c r="AD43" s="153"/>
      <c r="AE43" s="182"/>
      <c r="AF43" s="181"/>
      <c r="AG43" s="153"/>
      <c r="AH43" s="153"/>
      <c r="AI43" s="153"/>
      <c r="AJ43" s="153"/>
      <c r="AK43" s="182"/>
      <c r="AL43" s="181"/>
      <c r="AM43" s="153"/>
      <c r="AN43" s="153"/>
      <c r="AO43" s="153"/>
      <c r="AP43" s="153"/>
      <c r="AQ43" s="153"/>
      <c r="AR43" s="182"/>
      <c r="AS43" s="181"/>
      <c r="AT43" s="190"/>
      <c r="AU43" s="190"/>
      <c r="AV43" s="190"/>
      <c r="AW43" s="190"/>
      <c r="AX43" s="182"/>
      <c r="AY43" s="72" t="b">
        <v>0</v>
      </c>
      <c r="AZ43" s="153"/>
      <c r="BA43" s="153"/>
      <c r="BB43" s="153"/>
      <c r="BC43" s="153"/>
      <c r="BD43" s="182"/>
      <c r="BE43" s="68" t="b">
        <v>0</v>
      </c>
      <c r="BF43" s="168" t="s">
        <v>152</v>
      </c>
      <c r="BG43" s="168"/>
      <c r="BH43" s="168"/>
      <c r="BI43" s="168"/>
      <c r="BJ43" s="169"/>
      <c r="BK43" s="68" t="b">
        <v>0</v>
      </c>
      <c r="BL43" s="153"/>
      <c r="BM43" s="153"/>
      <c r="BN43" s="153"/>
      <c r="BO43" s="153"/>
      <c r="BP43" s="182"/>
      <c r="BQ43" s="181"/>
      <c r="BR43" s="153"/>
      <c r="BS43" s="153"/>
      <c r="BT43" s="153"/>
      <c r="BU43" s="153"/>
      <c r="BV43" s="182"/>
      <c r="BW43" s="158"/>
      <c r="BX43" s="159"/>
      <c r="BY43" s="159"/>
      <c r="BZ43" s="159"/>
      <c r="CA43" s="160"/>
      <c r="CB43" s="10"/>
    </row>
    <row r="44" spans="1:80" ht="15.75" customHeight="1">
      <c r="A44" s="149"/>
      <c r="B44" s="150"/>
      <c r="C44" s="150"/>
      <c r="D44" s="150"/>
      <c r="E44" s="150"/>
      <c r="F44" s="180"/>
      <c r="G44" s="181"/>
      <c r="H44" s="153"/>
      <c r="I44" s="153"/>
      <c r="J44" s="153"/>
      <c r="K44" s="153"/>
      <c r="L44" s="182"/>
      <c r="M44" s="181"/>
      <c r="N44" s="153"/>
      <c r="O44" s="153"/>
      <c r="P44" s="153"/>
      <c r="Q44" s="153"/>
      <c r="R44" s="182"/>
      <c r="S44" s="181"/>
      <c r="T44" s="190"/>
      <c r="U44" s="190"/>
      <c r="V44" s="190"/>
      <c r="W44" s="190"/>
      <c r="X44" s="182"/>
      <c r="Y44" s="181"/>
      <c r="Z44" s="153"/>
      <c r="AA44" s="153"/>
      <c r="AB44" s="153"/>
      <c r="AC44" s="153"/>
      <c r="AD44" s="153"/>
      <c r="AE44" s="182"/>
      <c r="AF44" s="181"/>
      <c r="AG44" s="153"/>
      <c r="AH44" s="153"/>
      <c r="AI44" s="153"/>
      <c r="AJ44" s="153"/>
      <c r="AK44" s="182"/>
      <c r="AL44" s="181"/>
      <c r="AM44" s="153"/>
      <c r="AN44" s="153"/>
      <c r="AO44" s="153"/>
      <c r="AP44" s="153"/>
      <c r="AQ44" s="153"/>
      <c r="AR44" s="182"/>
      <c r="AS44" s="181"/>
      <c r="AT44" s="190"/>
      <c r="AU44" s="190"/>
      <c r="AV44" s="190"/>
      <c r="AW44" s="190"/>
      <c r="AX44" s="182"/>
      <c r="AY44" s="7"/>
      <c r="AZ44" s="153"/>
      <c r="BA44" s="153"/>
      <c r="BB44" s="153"/>
      <c r="BC44" s="153"/>
      <c r="BD44" s="182"/>
      <c r="BE44" s="68" t="b">
        <v>0</v>
      </c>
      <c r="BF44" s="153"/>
      <c r="BG44" s="153"/>
      <c r="BH44" s="153"/>
      <c r="BI44" s="153"/>
      <c r="BJ44" s="182"/>
      <c r="BK44" s="71"/>
      <c r="BL44" s="153"/>
      <c r="BM44" s="153"/>
      <c r="BN44" s="153"/>
      <c r="BO44" s="153"/>
      <c r="BP44" s="182"/>
      <c r="BQ44" s="181"/>
      <c r="BR44" s="153"/>
      <c r="BS44" s="153"/>
      <c r="BT44" s="153"/>
      <c r="BU44" s="153"/>
      <c r="BV44" s="182"/>
      <c r="BW44" s="7"/>
      <c r="BX44" s="8"/>
      <c r="BY44" s="8"/>
      <c r="BZ44" s="8"/>
      <c r="CA44" s="49"/>
      <c r="CB44" s="10"/>
    </row>
    <row r="45" spans="1:80" ht="15" customHeight="1" thickBot="1">
      <c r="A45" s="155"/>
      <c r="B45" s="156"/>
      <c r="C45" s="156"/>
      <c r="D45" s="156"/>
      <c r="E45" s="156"/>
      <c r="F45" s="192"/>
      <c r="G45" s="202" t="s">
        <v>190</v>
      </c>
      <c r="H45" s="203"/>
      <c r="I45" s="203"/>
      <c r="J45" s="205"/>
      <c r="K45" s="205"/>
      <c r="L45" s="143" t="s">
        <v>191</v>
      </c>
      <c r="M45" s="191"/>
      <c r="N45" s="156"/>
      <c r="O45" s="156"/>
      <c r="P45" s="156"/>
      <c r="Q45" s="156"/>
      <c r="R45" s="192"/>
      <c r="S45" s="191"/>
      <c r="T45" s="156"/>
      <c r="U45" s="156"/>
      <c r="V45" s="156"/>
      <c r="W45" s="156"/>
      <c r="X45" s="192"/>
      <c r="Y45" s="191"/>
      <c r="Z45" s="156"/>
      <c r="AA45" s="156"/>
      <c r="AB45" s="156"/>
      <c r="AC45" s="156"/>
      <c r="AD45" s="156"/>
      <c r="AE45" s="192"/>
      <c r="AF45" s="191"/>
      <c r="AG45" s="156"/>
      <c r="AH45" s="156"/>
      <c r="AI45" s="156"/>
      <c r="AJ45" s="156"/>
      <c r="AK45" s="192"/>
      <c r="AL45" s="191"/>
      <c r="AM45" s="156"/>
      <c r="AN45" s="156"/>
      <c r="AO45" s="156"/>
      <c r="AP45" s="156"/>
      <c r="AQ45" s="156"/>
      <c r="AR45" s="192"/>
      <c r="AS45" s="191"/>
      <c r="AT45" s="156"/>
      <c r="AU45" s="156"/>
      <c r="AV45" s="156"/>
      <c r="AW45" s="156"/>
      <c r="AX45" s="192"/>
      <c r="AY45" s="79"/>
      <c r="AZ45" s="50"/>
      <c r="BA45" s="50"/>
      <c r="BB45" s="50"/>
      <c r="BC45" s="146"/>
      <c r="BD45" s="147"/>
      <c r="BE45" s="81"/>
      <c r="BF45" s="156"/>
      <c r="BG45" s="156"/>
      <c r="BH45" s="156"/>
      <c r="BI45" s="156"/>
      <c r="BJ45" s="192"/>
      <c r="BK45" s="79"/>
      <c r="BL45" s="156"/>
      <c r="BM45" s="156"/>
      <c r="BN45" s="156"/>
      <c r="BO45" s="156"/>
      <c r="BP45" s="192"/>
      <c r="BQ45" s="191"/>
      <c r="BR45" s="156"/>
      <c r="BS45" s="156"/>
      <c r="BT45" s="156"/>
      <c r="BU45" s="156"/>
      <c r="BV45" s="192"/>
      <c r="BW45" s="51"/>
      <c r="BX45" s="50"/>
      <c r="BY45" s="50"/>
      <c r="BZ45" s="50"/>
      <c r="CA45" s="52"/>
      <c r="CB45" s="10"/>
    </row>
    <row r="46" spans="1:79" ht="7.5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20"/>
      <c r="U46" s="20"/>
      <c r="V46" s="20"/>
      <c r="W46" s="10"/>
      <c r="X46" s="10"/>
      <c r="Y46" s="10"/>
      <c r="Z46" s="10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14"/>
      <c r="BR46" s="14"/>
      <c r="BS46" s="14"/>
      <c r="BT46" s="10"/>
      <c r="BU46" s="10"/>
      <c r="BV46" s="10"/>
      <c r="BW46" s="10"/>
      <c r="BX46" s="10"/>
      <c r="BY46" s="10"/>
      <c r="BZ46" s="10"/>
      <c r="CA46" s="10"/>
    </row>
    <row r="47" spans="1:79" ht="15.75" customHeight="1">
      <c r="A47" s="140" t="s">
        <v>71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2"/>
      <c r="Y47" s="10"/>
      <c r="Z47" s="10"/>
      <c r="AA47" s="361" t="s">
        <v>72</v>
      </c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21"/>
      <c r="AT47" s="321"/>
      <c r="AU47" s="321"/>
      <c r="AV47" s="321"/>
      <c r="AW47" s="321"/>
      <c r="AX47" s="321"/>
      <c r="AY47" s="321"/>
      <c r="AZ47" s="322"/>
      <c r="BA47" s="10"/>
      <c r="BB47" s="10"/>
      <c r="BC47" s="319" t="s">
        <v>193</v>
      </c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1"/>
      <c r="BX47" s="321"/>
      <c r="BY47" s="321"/>
      <c r="BZ47" s="321"/>
      <c r="CA47" s="322"/>
    </row>
    <row r="48" spans="1:79" ht="15.7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1"/>
      <c r="Y48" s="10"/>
      <c r="Z48" s="10"/>
      <c r="AA48" s="149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1"/>
      <c r="BA48" s="10"/>
      <c r="BB48" s="10"/>
      <c r="BC48" s="74" t="b">
        <v>0</v>
      </c>
      <c r="BD48" s="117" t="s">
        <v>68</v>
      </c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40"/>
    </row>
    <row r="49" spans="1:79" ht="15.75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4"/>
      <c r="Y49" s="10"/>
      <c r="Z49" s="10"/>
      <c r="AA49" s="152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4"/>
      <c r="BA49" s="10"/>
      <c r="BB49" s="10"/>
      <c r="BC49" s="75" t="b">
        <v>0</v>
      </c>
      <c r="BD49" s="45" t="s">
        <v>69</v>
      </c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41"/>
    </row>
    <row r="50" spans="1:79" ht="15.75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4"/>
      <c r="Y50" s="10"/>
      <c r="Z50" s="10"/>
      <c r="AA50" s="152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4"/>
      <c r="BA50" s="10"/>
      <c r="BB50" s="10"/>
      <c r="BC50" s="75" t="b">
        <v>0</v>
      </c>
      <c r="BD50" s="45" t="s">
        <v>70</v>
      </c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41"/>
    </row>
    <row r="51" spans="1:79" ht="15.75" customHeight="1" thickBot="1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7"/>
      <c r="Y51" s="10"/>
      <c r="Z51" s="10"/>
      <c r="AA51" s="155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  <c r="BA51" s="10"/>
      <c r="BB51" s="10"/>
      <c r="BC51" s="76" t="b">
        <v>0</v>
      </c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365"/>
    </row>
    <row r="52" spans="1:79" ht="15.7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348" t="s">
        <v>44</v>
      </c>
      <c r="BD52" s="348"/>
      <c r="BE52" s="348"/>
      <c r="BF52" s="348"/>
      <c r="BG52" s="348"/>
      <c r="BH52" s="348"/>
      <c r="BI52" s="348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</row>
    <row r="53" spans="1:79" ht="15.75" customHeight="1">
      <c r="A53" s="334" t="s">
        <v>227</v>
      </c>
      <c r="B53" s="335"/>
      <c r="C53" s="335"/>
      <c r="D53" s="335"/>
      <c r="E53" s="335"/>
      <c r="F53" s="336"/>
      <c r="G53" s="343" t="s">
        <v>13</v>
      </c>
      <c r="H53" s="315"/>
      <c r="I53" s="315"/>
      <c r="J53" s="315" t="s">
        <v>14</v>
      </c>
      <c r="K53" s="315"/>
      <c r="L53" s="315"/>
      <c r="M53" s="315" t="s">
        <v>15</v>
      </c>
      <c r="N53" s="315"/>
      <c r="O53" s="315"/>
      <c r="P53" s="315" t="s">
        <v>16</v>
      </c>
      <c r="Q53" s="315"/>
      <c r="R53" s="315"/>
      <c r="S53" s="315" t="s">
        <v>196</v>
      </c>
      <c r="T53" s="315"/>
      <c r="U53" s="315"/>
      <c r="V53" s="315" t="s">
        <v>11</v>
      </c>
      <c r="W53" s="315"/>
      <c r="X53" s="316"/>
      <c r="AA53" s="349" t="s">
        <v>192</v>
      </c>
      <c r="AB53" s="350"/>
      <c r="AC53" s="350"/>
      <c r="AD53" s="350"/>
      <c r="AE53" s="351"/>
      <c r="AF53" s="123" t="s">
        <v>12</v>
      </c>
      <c r="AG53" s="86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9"/>
      <c r="BA53" s="10"/>
      <c r="BB53" s="10"/>
      <c r="BC53" s="363" t="s">
        <v>17</v>
      </c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3"/>
    </row>
    <row r="54" spans="1:79" ht="15.75" customHeight="1">
      <c r="A54" s="337"/>
      <c r="B54" s="338"/>
      <c r="C54" s="338"/>
      <c r="D54" s="338"/>
      <c r="E54" s="338"/>
      <c r="F54" s="339"/>
      <c r="G54" s="344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8"/>
      <c r="AA54" s="352"/>
      <c r="AB54" s="353"/>
      <c r="AC54" s="353"/>
      <c r="AD54" s="353"/>
      <c r="AE54" s="354"/>
      <c r="AF54" s="18"/>
      <c r="AG54" s="19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360"/>
      <c r="BA54" s="10"/>
      <c r="BB54" s="10"/>
      <c r="BC54" s="94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95"/>
    </row>
    <row r="55" spans="1:79" ht="15.75" customHeight="1">
      <c r="A55" s="340"/>
      <c r="B55" s="341"/>
      <c r="C55" s="341"/>
      <c r="D55" s="341"/>
      <c r="E55" s="341"/>
      <c r="F55" s="342"/>
      <c r="G55" s="127"/>
      <c r="H55" s="128" t="s">
        <v>236</v>
      </c>
      <c r="I55" s="129"/>
      <c r="J55" s="127"/>
      <c r="K55" s="128" t="s">
        <v>194</v>
      </c>
      <c r="L55" s="130"/>
      <c r="M55" s="131"/>
      <c r="N55" s="128" t="s">
        <v>236</v>
      </c>
      <c r="O55" s="129"/>
      <c r="P55" s="127"/>
      <c r="Q55" s="128" t="s">
        <v>194</v>
      </c>
      <c r="R55" s="130"/>
      <c r="S55" s="131"/>
      <c r="T55" s="128" t="s">
        <v>194</v>
      </c>
      <c r="U55" s="129"/>
      <c r="V55" s="127"/>
      <c r="W55" s="128" t="s">
        <v>194</v>
      </c>
      <c r="X55" s="132"/>
      <c r="AA55" s="352"/>
      <c r="AB55" s="353"/>
      <c r="AC55" s="353"/>
      <c r="AD55" s="353"/>
      <c r="AE55" s="354"/>
      <c r="AF55" s="4" t="s">
        <v>260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22"/>
      <c r="AV55" s="22"/>
      <c r="AW55" s="22"/>
      <c r="AX55" s="22"/>
      <c r="AY55" s="22"/>
      <c r="AZ55" s="88"/>
      <c r="BA55" s="10"/>
      <c r="BB55" s="10"/>
      <c r="BC55" s="87"/>
      <c r="BD55" s="314" t="s">
        <v>259</v>
      </c>
      <c r="BE55" s="314"/>
      <c r="BF55" s="314"/>
      <c r="BG55" s="314"/>
      <c r="BH55" s="314"/>
      <c r="BI55" s="314"/>
      <c r="BJ55" s="314"/>
      <c r="BK55" s="314"/>
      <c r="BL55" s="62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95"/>
    </row>
    <row r="56" spans="1:79" ht="15.75" customHeight="1" thickBot="1">
      <c r="A56" s="331" t="s">
        <v>195</v>
      </c>
      <c r="B56" s="332"/>
      <c r="C56" s="332"/>
      <c r="D56" s="332"/>
      <c r="E56" s="332"/>
      <c r="F56" s="333"/>
      <c r="G56" s="134"/>
      <c r="H56" s="133"/>
      <c r="I56" s="135"/>
      <c r="J56" s="136"/>
      <c r="K56" s="133"/>
      <c r="L56" s="136"/>
      <c r="M56" s="134"/>
      <c r="N56" s="133"/>
      <c r="O56" s="135"/>
      <c r="P56" s="136"/>
      <c r="Q56" s="133"/>
      <c r="R56" s="136"/>
      <c r="S56" s="134"/>
      <c r="T56" s="133"/>
      <c r="U56" s="135"/>
      <c r="V56" s="136"/>
      <c r="W56" s="133"/>
      <c r="X56" s="137"/>
      <c r="AA56" s="355"/>
      <c r="AB56" s="356"/>
      <c r="AC56" s="356"/>
      <c r="AD56" s="356"/>
      <c r="AE56" s="357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90"/>
      <c r="AV56" s="90"/>
      <c r="AW56" s="90"/>
      <c r="AX56" s="90"/>
      <c r="AY56" s="90"/>
      <c r="AZ56" s="91"/>
      <c r="BA56" s="10"/>
      <c r="BB56" s="10"/>
      <c r="BC56" s="96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8"/>
    </row>
    <row r="59" spans="1:11" ht="13.5" hidden="1">
      <c r="A59">
        <v>1</v>
      </c>
      <c r="B59">
        <v>2</v>
      </c>
      <c r="C59">
        <v>3</v>
      </c>
      <c r="D59">
        <v>4</v>
      </c>
      <c r="E59">
        <v>5</v>
      </c>
      <c r="F59">
        <v>6</v>
      </c>
      <c r="G59">
        <v>7</v>
      </c>
      <c r="H59">
        <v>8</v>
      </c>
      <c r="I59">
        <v>9</v>
      </c>
      <c r="J59">
        <v>10</v>
      </c>
      <c r="K59">
        <v>11</v>
      </c>
    </row>
    <row r="60" spans="1:3" ht="13.5" hidden="1">
      <c r="A60" s="2" t="s">
        <v>24</v>
      </c>
      <c r="B60" t="s">
        <v>61</v>
      </c>
      <c r="C60" t="s">
        <v>205</v>
      </c>
    </row>
    <row r="61" spans="1:3" ht="13.5" hidden="1">
      <c r="A61" s="2" t="s">
        <v>25</v>
      </c>
      <c r="B61" t="s">
        <v>62</v>
      </c>
      <c r="C61" t="s">
        <v>206</v>
      </c>
    </row>
    <row r="62" spans="1:3" ht="13.5" hidden="1">
      <c r="A62" s="2" t="s">
        <v>26</v>
      </c>
      <c r="B62" t="s">
        <v>207</v>
      </c>
      <c r="C62" t="s">
        <v>208</v>
      </c>
    </row>
    <row r="63" spans="1:3" ht="13.5" hidden="1">
      <c r="A63" s="2" t="s">
        <v>27</v>
      </c>
      <c r="B63" t="s">
        <v>63</v>
      </c>
      <c r="C63" t="s">
        <v>209</v>
      </c>
    </row>
    <row r="64" spans="1:3" ht="13.5" hidden="1">
      <c r="A64" s="2" t="s">
        <v>28</v>
      </c>
      <c r="B64" t="s">
        <v>64</v>
      </c>
      <c r="C64" t="s">
        <v>210</v>
      </c>
    </row>
    <row r="65" spans="1:3" ht="13.5" hidden="1">
      <c r="A65" s="2" t="s">
        <v>32</v>
      </c>
      <c r="B65" t="s">
        <v>211</v>
      </c>
      <c r="C65" t="s">
        <v>212</v>
      </c>
    </row>
    <row r="66" spans="1:3" ht="13.5" hidden="1">
      <c r="A66" s="2" t="s">
        <v>29</v>
      </c>
      <c r="B66" t="s">
        <v>213</v>
      </c>
      <c r="C66" t="s">
        <v>214</v>
      </c>
    </row>
    <row r="67" spans="1:3" ht="13.5" hidden="1">
      <c r="A67" s="2" t="s">
        <v>30</v>
      </c>
      <c r="B67" t="s">
        <v>65</v>
      </c>
      <c r="C67" t="s">
        <v>215</v>
      </c>
    </row>
    <row r="68" spans="1:3" ht="13.5" hidden="1">
      <c r="A68" s="2" t="s">
        <v>33</v>
      </c>
      <c r="B68" t="s">
        <v>216</v>
      </c>
      <c r="C68" t="s">
        <v>217</v>
      </c>
    </row>
    <row r="69" spans="1:3" ht="13.5" hidden="1">
      <c r="A69" s="2" t="s">
        <v>31</v>
      </c>
      <c r="B69" t="s">
        <v>218</v>
      </c>
      <c r="C69" t="s">
        <v>219</v>
      </c>
    </row>
    <row r="70" spans="1:3" ht="13.5" hidden="1">
      <c r="A70" s="2" t="s">
        <v>34</v>
      </c>
      <c r="B70" t="s">
        <v>220</v>
      </c>
      <c r="C70" t="s">
        <v>221</v>
      </c>
    </row>
    <row r="71" spans="1:3" ht="13.5" hidden="1">
      <c r="A71" s="2" t="s">
        <v>66</v>
      </c>
      <c r="B71" t="s">
        <v>67</v>
      </c>
      <c r="C71" t="s">
        <v>222</v>
      </c>
    </row>
    <row r="72" spans="1:3" ht="13.5" hidden="1">
      <c r="A72" s="2" t="s">
        <v>35</v>
      </c>
      <c r="B72" t="s">
        <v>223</v>
      </c>
      <c r="C72" t="s">
        <v>224</v>
      </c>
    </row>
  </sheetData>
  <sheetProtection password="FAA1" sheet="1" formatCells="0" selectLockedCells="1"/>
  <mergeCells count="316">
    <mergeCell ref="BM55:BZ55"/>
    <mergeCell ref="AZ43:BD44"/>
    <mergeCell ref="BQ40:BV41"/>
    <mergeCell ref="BC52:BI52"/>
    <mergeCell ref="AA53:AE56"/>
    <mergeCell ref="Y38:AE40"/>
    <mergeCell ref="AH53:AZ54"/>
    <mergeCell ref="AA47:AZ47"/>
    <mergeCell ref="BC53:BP53"/>
    <mergeCell ref="AA48:AZ51"/>
    <mergeCell ref="BD51:CA51"/>
    <mergeCell ref="BF42:BJ42"/>
    <mergeCell ref="AS29:AX30"/>
    <mergeCell ref="AL23:AR30"/>
    <mergeCell ref="Z24:AE25"/>
    <mergeCell ref="AT26:AX28"/>
    <mergeCell ref="AT38:AX39"/>
    <mergeCell ref="BF24:BJ24"/>
    <mergeCell ref="AZ25:BD25"/>
    <mergeCell ref="BF25:BJ25"/>
    <mergeCell ref="BA35:BC35"/>
    <mergeCell ref="AY35:AZ35"/>
    <mergeCell ref="T24:X25"/>
    <mergeCell ref="T26:X27"/>
    <mergeCell ref="Y30:AE32"/>
    <mergeCell ref="Y34:AE36"/>
    <mergeCell ref="AS33:AX37"/>
    <mergeCell ref="AZ28:BD29"/>
    <mergeCell ref="A56:F56"/>
    <mergeCell ref="A53:F55"/>
    <mergeCell ref="J53:L54"/>
    <mergeCell ref="M53:O54"/>
    <mergeCell ref="G53:I54"/>
    <mergeCell ref="S53:U54"/>
    <mergeCell ref="P53:R54"/>
    <mergeCell ref="V53:X54"/>
    <mergeCell ref="AZ41:BD42"/>
    <mergeCell ref="BC47:CA47"/>
    <mergeCell ref="BQ35:BV37"/>
    <mergeCell ref="BL35:BP35"/>
    <mergeCell ref="BQ42:BV45"/>
    <mergeCell ref="BL43:BP45"/>
    <mergeCell ref="AZ37:BD37"/>
    <mergeCell ref="BF44:BJ45"/>
    <mergeCell ref="AZ38:BD38"/>
    <mergeCell ref="AY19:BA19"/>
    <mergeCell ref="BB19:BD19"/>
    <mergeCell ref="BB18:BD18"/>
    <mergeCell ref="BF28:BJ30"/>
    <mergeCell ref="BD55:BK55"/>
    <mergeCell ref="AZ39:BD39"/>
    <mergeCell ref="AZ40:BD40"/>
    <mergeCell ref="BF36:BJ37"/>
    <mergeCell ref="BW42:CA42"/>
    <mergeCell ref="BL34:BP34"/>
    <mergeCell ref="BL36:BP37"/>
    <mergeCell ref="BL41:BP42"/>
    <mergeCell ref="BF38:BJ38"/>
    <mergeCell ref="AT31:AX32"/>
    <mergeCell ref="BF33:BJ33"/>
    <mergeCell ref="BL38:BP38"/>
    <mergeCell ref="BL33:BP33"/>
    <mergeCell ref="BF40:BJ40"/>
    <mergeCell ref="BF41:BJ41"/>
    <mergeCell ref="AZ23:BD23"/>
    <mergeCell ref="AZ26:BD26"/>
    <mergeCell ref="AZ24:BD24"/>
    <mergeCell ref="BF23:BJ23"/>
    <mergeCell ref="BF26:BJ26"/>
    <mergeCell ref="AY27:AZ27"/>
    <mergeCell ref="BK12:BP12"/>
    <mergeCell ref="AY17:BA17"/>
    <mergeCell ref="AZ36:BD36"/>
    <mergeCell ref="AZ32:BD32"/>
    <mergeCell ref="AQ31:AR31"/>
    <mergeCell ref="BF32:BJ32"/>
    <mergeCell ref="AZ33:BD33"/>
    <mergeCell ref="AL32:AR37"/>
    <mergeCell ref="AZ34:BD34"/>
    <mergeCell ref="AL31:AP31"/>
    <mergeCell ref="BH17:BJ17"/>
    <mergeCell ref="BH15:BJ15"/>
    <mergeCell ref="BB17:BD17"/>
    <mergeCell ref="BF16:BG16"/>
    <mergeCell ref="BH16:BJ16"/>
    <mergeCell ref="AT17:AX19"/>
    <mergeCell ref="BF15:BG15"/>
    <mergeCell ref="AT15:AX16"/>
    <mergeCell ref="BF17:BG17"/>
    <mergeCell ref="AY15:BA15"/>
    <mergeCell ref="BL13:BP13"/>
    <mergeCell ref="BL14:BP14"/>
    <mergeCell ref="BH18:BJ18"/>
    <mergeCell ref="BL15:BP15"/>
    <mergeCell ref="BL16:BP16"/>
    <mergeCell ref="AY16:BA16"/>
    <mergeCell ref="BL17:BP17"/>
    <mergeCell ref="AY13:BA13"/>
    <mergeCell ref="BH14:BJ14"/>
    <mergeCell ref="BF13:BG13"/>
    <mergeCell ref="T15:X16"/>
    <mergeCell ref="AL13:AP13"/>
    <mergeCell ref="AQ13:AR13"/>
    <mergeCell ref="BB13:BD13"/>
    <mergeCell ref="BB14:BD14"/>
    <mergeCell ref="AF11:AK12"/>
    <mergeCell ref="BB16:BD16"/>
    <mergeCell ref="AS11:CA11"/>
    <mergeCell ref="BQ12:BV12"/>
    <mergeCell ref="BF14:BG14"/>
    <mergeCell ref="O6:T6"/>
    <mergeCell ref="H6:M6"/>
    <mergeCell ref="B5:F5"/>
    <mergeCell ref="G11:L12"/>
    <mergeCell ref="S11:X12"/>
    <mergeCell ref="M11:R12"/>
    <mergeCell ref="C9:AH9"/>
    <mergeCell ref="A11:F12"/>
    <mergeCell ref="A9:B9"/>
    <mergeCell ref="Y11:AE12"/>
    <mergeCell ref="C2:F2"/>
    <mergeCell ref="H4:N4"/>
    <mergeCell ref="H2:K2"/>
    <mergeCell ref="B4:F4"/>
    <mergeCell ref="L2:T2"/>
    <mergeCell ref="X6:AB6"/>
    <mergeCell ref="B6:F6"/>
    <mergeCell ref="X4:AB4"/>
    <mergeCell ref="H5:M5"/>
    <mergeCell ref="X5:AB5"/>
    <mergeCell ref="BQ13:BV14"/>
    <mergeCell ref="AD4:AW4"/>
    <mergeCell ref="AD6:AJ6"/>
    <mergeCell ref="AS6:AX6"/>
    <mergeCell ref="AK9:BP9"/>
    <mergeCell ref="AL6:AQ6"/>
    <mergeCell ref="AR5:AS5"/>
    <mergeCell ref="AD5:AQ5"/>
    <mergeCell ref="AT5:AW5"/>
    <mergeCell ref="Z13:AE14"/>
    <mergeCell ref="BH4:CA4"/>
    <mergeCell ref="BV5:BW5"/>
    <mergeCell ref="BX5:CA5"/>
    <mergeCell ref="BA4:BF4"/>
    <mergeCell ref="AY6:BA6"/>
    <mergeCell ref="BH5:BU5"/>
    <mergeCell ref="BB6:BG6"/>
    <mergeCell ref="BA5:BF5"/>
    <mergeCell ref="AI9:AJ9"/>
    <mergeCell ref="BE12:BJ12"/>
    <mergeCell ref="Z21:AE22"/>
    <mergeCell ref="AL22:AP22"/>
    <mergeCell ref="Z15:AE16"/>
    <mergeCell ref="AQ22:AR22"/>
    <mergeCell ref="AL14:AR21"/>
    <mergeCell ref="AS12:AX12"/>
    <mergeCell ref="AL11:AR12"/>
    <mergeCell ref="AY12:BD12"/>
    <mergeCell ref="BF18:BG18"/>
    <mergeCell ref="Y26:AE27"/>
    <mergeCell ref="AT24:AX25"/>
    <mergeCell ref="AS20:AX21"/>
    <mergeCell ref="BF27:BJ27"/>
    <mergeCell ref="AY20:BA20"/>
    <mergeCell ref="BB20:BD20"/>
    <mergeCell ref="Z19:AE20"/>
    <mergeCell ref="AY18:BA18"/>
    <mergeCell ref="BA27:BC27"/>
    <mergeCell ref="N24:R24"/>
    <mergeCell ref="C15:E15"/>
    <mergeCell ref="D39:F39"/>
    <mergeCell ref="H40:L41"/>
    <mergeCell ref="B19:C19"/>
    <mergeCell ref="E19:F19"/>
    <mergeCell ref="A22:F22"/>
    <mergeCell ref="N34:R34"/>
    <mergeCell ref="N28:R28"/>
    <mergeCell ref="B16:C16"/>
    <mergeCell ref="AY14:BA14"/>
    <mergeCell ref="BH13:BJ13"/>
    <mergeCell ref="A14:B14"/>
    <mergeCell ref="H23:L23"/>
    <mergeCell ref="N14:R14"/>
    <mergeCell ref="BF19:BJ19"/>
    <mergeCell ref="BF20:BJ20"/>
    <mergeCell ref="N15:R15"/>
    <mergeCell ref="C14:E14"/>
    <mergeCell ref="BB15:BD15"/>
    <mergeCell ref="BW12:CA12"/>
    <mergeCell ref="H24:L25"/>
    <mergeCell ref="T13:X14"/>
    <mergeCell ref="Z17:AE18"/>
    <mergeCell ref="BQ15:BV16"/>
    <mergeCell ref="N25:R25"/>
    <mergeCell ref="BW13:CA13"/>
    <mergeCell ref="BL22:BP22"/>
    <mergeCell ref="BL18:BP18"/>
    <mergeCell ref="N16:R16"/>
    <mergeCell ref="N23:R23"/>
    <mergeCell ref="B20:C20"/>
    <mergeCell ref="B17:C17"/>
    <mergeCell ref="D17:F17"/>
    <mergeCell ref="A23:B23"/>
    <mergeCell ref="D20:F20"/>
    <mergeCell ref="G18:L20"/>
    <mergeCell ref="J21:K21"/>
    <mergeCell ref="T21:X22"/>
    <mergeCell ref="T19:X20"/>
    <mergeCell ref="AG17:AK18"/>
    <mergeCell ref="T17:X18"/>
    <mergeCell ref="AF19:AK45"/>
    <mergeCell ref="Y42:AE45"/>
    <mergeCell ref="Y41:AE41"/>
    <mergeCell ref="Y33:AE33"/>
    <mergeCell ref="S30:X45"/>
    <mergeCell ref="T28:X29"/>
    <mergeCell ref="N26:R26"/>
    <mergeCell ref="N27:R27"/>
    <mergeCell ref="A13:F13"/>
    <mergeCell ref="N17:R17"/>
    <mergeCell ref="N18:R18"/>
    <mergeCell ref="H14:L14"/>
    <mergeCell ref="H15:L16"/>
    <mergeCell ref="E16:F16"/>
    <mergeCell ref="A25:B25"/>
    <mergeCell ref="M19:R21"/>
    <mergeCell ref="A26:B26"/>
    <mergeCell ref="G27:L29"/>
    <mergeCell ref="H32:L32"/>
    <mergeCell ref="J30:K30"/>
    <mergeCell ref="A31:F31"/>
    <mergeCell ref="A27:B27"/>
    <mergeCell ref="A29:F30"/>
    <mergeCell ref="C27:F27"/>
    <mergeCell ref="C28:F28"/>
    <mergeCell ref="G30:I30"/>
    <mergeCell ref="A44:F45"/>
    <mergeCell ref="J37:K37"/>
    <mergeCell ref="A35:E35"/>
    <mergeCell ref="A28:B28"/>
    <mergeCell ref="A33:E33"/>
    <mergeCell ref="A34:E34"/>
    <mergeCell ref="G37:I37"/>
    <mergeCell ref="H33:L34"/>
    <mergeCell ref="D41:F41"/>
    <mergeCell ref="A40:C40"/>
    <mergeCell ref="A24:B24"/>
    <mergeCell ref="G43:L44"/>
    <mergeCell ref="M37:R37"/>
    <mergeCell ref="H39:L39"/>
    <mergeCell ref="A32:E32"/>
    <mergeCell ref="N36:R36"/>
    <mergeCell ref="N32:R32"/>
    <mergeCell ref="M44:R45"/>
    <mergeCell ref="N41:R41"/>
    <mergeCell ref="N39:R39"/>
    <mergeCell ref="G45:I45"/>
    <mergeCell ref="A36:F37"/>
    <mergeCell ref="J45:K45"/>
    <mergeCell ref="G36:L36"/>
    <mergeCell ref="A42:C43"/>
    <mergeCell ref="A39:C39"/>
    <mergeCell ref="A38:F38"/>
    <mergeCell ref="D42:F42"/>
    <mergeCell ref="A41:C41"/>
    <mergeCell ref="D40:F40"/>
    <mergeCell ref="M29:R30"/>
    <mergeCell ref="N43:R43"/>
    <mergeCell ref="N42:R42"/>
    <mergeCell ref="Y29:AE29"/>
    <mergeCell ref="AL38:AP38"/>
    <mergeCell ref="Y37:AE37"/>
    <mergeCell ref="N35:R35"/>
    <mergeCell ref="N40:R40"/>
    <mergeCell ref="AL39:AR45"/>
    <mergeCell ref="N33:R33"/>
    <mergeCell ref="AQ38:AR38"/>
    <mergeCell ref="AS40:AX45"/>
    <mergeCell ref="BF43:BJ43"/>
    <mergeCell ref="BQ38:BV39"/>
    <mergeCell ref="BF39:BJ39"/>
    <mergeCell ref="BF22:BJ22"/>
    <mergeCell ref="BF35:BJ35"/>
    <mergeCell ref="BL28:BP28"/>
    <mergeCell ref="BQ33:BV34"/>
    <mergeCell ref="BL31:BP31"/>
    <mergeCell ref="BL23:BP23"/>
    <mergeCell ref="BL32:BP32"/>
    <mergeCell ref="BF34:BJ34"/>
    <mergeCell ref="BQ19:BV21"/>
    <mergeCell ref="BL24:BP24"/>
    <mergeCell ref="BQ22:BV23"/>
    <mergeCell ref="BQ28:BV30"/>
    <mergeCell ref="BL27:BP27"/>
    <mergeCell ref="BQ24:BV25"/>
    <mergeCell ref="BL19:BP19"/>
    <mergeCell ref="BW35:CA35"/>
    <mergeCell ref="BW31:CA31"/>
    <mergeCell ref="BW27:CA27"/>
    <mergeCell ref="BQ17:BV18"/>
    <mergeCell ref="BW18:CA18"/>
    <mergeCell ref="BW22:CA22"/>
    <mergeCell ref="BQ26:BV27"/>
    <mergeCell ref="BW17:CA17"/>
    <mergeCell ref="BQ31:BV32"/>
    <mergeCell ref="BW26:CA26"/>
    <mergeCell ref="A48:X51"/>
    <mergeCell ref="BW36:CA36"/>
    <mergeCell ref="BW43:CA43"/>
    <mergeCell ref="C23:F23"/>
    <mergeCell ref="C24:F24"/>
    <mergeCell ref="C25:F25"/>
    <mergeCell ref="C26:F26"/>
    <mergeCell ref="BW38:CA38"/>
    <mergeCell ref="BL25:BP25"/>
    <mergeCell ref="BL26:BP26"/>
  </mergeCells>
  <dataValidations count="8">
    <dataValidation allowBlank="1" showInputMessage="1" showErrorMessage="1" imeMode="hiragana" sqref="AH53:AZ54 AD6:AJ6 AD5:AQ5 AD4:AW4 H4:N4 AA48 D17:F17 BL33:BP33 BL35:BP37 BL41:BP45 BL17:BP19 BF41:BJ41 BL27:BP28 AS33:AX37 BF44 AF19 A44:F45 D20:F20 M19:R21 M29:R30 M37:R37 M44:R45 S30:X45 A48 C9:AH9 AK9:BP9 AL22 AL13 BA35:BC35 AL31 AS40:AX45 BD51:CA51 BQ13:BQ42 BF28 AL39:AR45 BF35:BJ37 AZ28 AZ26:BD26 BA27:BC27 AZ34:BD34 AL38 AL14:AR21 AL23:AR30 AL32:AR37 BR13:BV41 AZ39:AZ43 BA39:BD42"/>
    <dataValidation type="list" allowBlank="1" showInputMessage="1" showErrorMessage="1" sqref="D39:D42">
      <formula1>"できる,できない"</formula1>
    </dataValidation>
    <dataValidation type="list" allowBlank="1" showInputMessage="1" showErrorMessage="1" imeMode="hiragana" sqref="BH13:BJ18">
      <formula1>"補助,代行,補助及び代行"</formula1>
    </dataValidation>
    <dataValidation type="list" allowBlank="1" showInputMessage="1" showErrorMessage="1" sqref="J30:K30 J45:K45 F32:F35 J37:K37 J21:K21">
      <formula1>"有,無"</formula1>
    </dataValidation>
    <dataValidation type="list" allowBlank="1" showInputMessage="1" showErrorMessage="1" sqref="C14:E15">
      <formula1>"支え有,支え無"</formula1>
    </dataValidation>
    <dataValidation allowBlank="1" showInputMessage="1" showErrorMessage="1" imeMode="halfAlpha" sqref="AT5:AW5"/>
    <dataValidation type="list" allowBlank="1" showInputMessage="1" showErrorMessage="1" sqref="AQ13:AR13 AQ31:AR31 AQ38:AR38 AQ22:AR22">
      <formula1>"1,2,3,4"</formula1>
    </dataValidation>
    <dataValidation type="list" allowBlank="1" showInputMessage="1" imeMode="hiragana" sqref="C23:C28 BB13:BD20">
      <formula1>"本人,家族,ヘルパー,本人と共同"</formula1>
    </dataValidation>
  </dataValidations>
  <printOptions horizontalCentered="1" verticalCentered="1"/>
  <pageMargins left="0.31496062992125984" right="0.31496062992125984" top="0.31496062992125984" bottom="0.3937007874015748" header="0.31496062992125984" footer="0.2362204724409449"/>
  <pageSetup horizontalDpi="300" verticalDpi="300" orientation="landscape" paperSize="8" scale="98" r:id="rId4"/>
  <headerFooter alignWithMargins="0">
    <oddHeader>&amp;C&amp;"HG創英角ｺﾞｼｯｸUB,標準"&amp;16サービス支援計画表　　　　　　　　　　</oddHeader>
    <oddFooter>&amp;R&amp;9福岡県介護保険広域連合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48"/>
  <sheetViews>
    <sheetView zoomScalePageLayoutView="0" workbookViewId="0" topLeftCell="E1">
      <selection activeCell="F4" sqref="F4"/>
    </sheetView>
  </sheetViews>
  <sheetFormatPr defaultColWidth="9.00390625" defaultRowHeight="13.5"/>
  <cols>
    <col min="1" max="1" width="23.25390625" style="0" customWidth="1"/>
    <col min="2" max="2" width="21.50390625" style="0" bestFit="1" customWidth="1"/>
    <col min="3" max="3" width="17.50390625" style="0" customWidth="1"/>
    <col min="4" max="4" width="15.75390625" style="0" customWidth="1"/>
    <col min="5" max="5" width="20.00390625" style="0" customWidth="1"/>
    <col min="6" max="6" width="19.625" style="0" customWidth="1"/>
    <col min="7" max="7" width="15.125" style="0" customWidth="1"/>
    <col min="8" max="8" width="20.375" style="0" customWidth="1"/>
    <col min="9" max="9" width="20.875" style="0" customWidth="1"/>
    <col min="10" max="10" width="15.50390625" style="0" customWidth="1"/>
  </cols>
  <sheetData>
    <row r="1" spans="1:25" ht="13.5">
      <c r="A1" s="63" t="s">
        <v>128</v>
      </c>
      <c r="B1" s="63" t="s">
        <v>2</v>
      </c>
      <c r="C1" s="63" t="s">
        <v>3</v>
      </c>
      <c r="D1" s="63" t="s">
        <v>133</v>
      </c>
      <c r="E1" s="63" t="s">
        <v>134</v>
      </c>
      <c r="F1" s="63" t="s">
        <v>138</v>
      </c>
      <c r="G1" s="63" t="s">
        <v>139</v>
      </c>
      <c r="H1" s="63" t="s">
        <v>21</v>
      </c>
      <c r="I1" s="64" t="s">
        <v>141</v>
      </c>
      <c r="J1" s="64" t="s">
        <v>142</v>
      </c>
      <c r="Y1" t="s">
        <v>129</v>
      </c>
    </row>
    <row r="2" spans="1:10" ht="13.5">
      <c r="A2" s="61" t="s">
        <v>8</v>
      </c>
      <c r="B2" s="60" t="str">
        <f>"("&amp;'支援計画表'!G13&amp;")"</f>
        <v>(本人)</v>
      </c>
      <c r="C2" s="60">
        <f>IF('支援計画表'!M14=TRUE,"・"&amp;'支援計画表'!N14&amp;"。","")</f>
      </c>
      <c r="D2" s="60">
        <f>IF('支援計画表'!S13=TRUE,"・"&amp;'支援計画表'!T13&amp;"。","")</f>
      </c>
      <c r="E2" s="60">
        <f>IF('支援計画表'!Y13=TRUE,"・"&amp;'支援計画表'!Z13&amp;"。","")</f>
      </c>
      <c r="F2" s="60">
        <f>IF('支援計画表'!AF13=1,'支援計画表'!AG13,"")</f>
      </c>
      <c r="G2" s="60">
        <f>IF('支援計画表'!AS13=TRUE,"・"&amp;'支援計画表'!AT13&amp;"。","")</f>
      </c>
      <c r="H2" s="60">
        <f>IF(ISBLANK('支援計画表'!BB13),"",'支援計画表'!AY13&amp;'支援計画表'!BB13)</f>
      </c>
      <c r="I2" s="60">
        <f>IF('支援計画表'!BE13=TRUE,"・"&amp;'支援計画表'!BF13&amp;'支援計画表'!BH13,"")</f>
      </c>
      <c r="J2" s="60">
        <f>IF('支援計画表'!BK13=TRUE,'支援計画表'!BL13,"")</f>
      </c>
    </row>
    <row r="3" spans="1:10" ht="13.5">
      <c r="A3" s="60" t="str">
        <f>'支援計画表'!A14&amp;"では"</f>
        <v>・屋内では</v>
      </c>
      <c r="B3" s="60">
        <f>IF('支援計画表'!G14=TRUE,'支援計画表'!H14,"")</f>
      </c>
      <c r="C3" s="60">
        <f>IF('支援計画表'!M15=TRUE,"・"&amp;'支援計画表'!N15&amp;"。","")</f>
      </c>
      <c r="D3" s="60">
        <f>IF('支援計画表'!S15=TRUE,"・"&amp;'支援計画表'!T15&amp;"。","")</f>
      </c>
      <c r="E3" s="60">
        <f>IF('支援計画表'!Y15=TRUE,"・"&amp;'支援計画表'!Z15&amp;"。","")</f>
      </c>
      <c r="F3" s="60">
        <f>IF('支援計画表'!AF13=2,'支援計画表'!AG17,"")</f>
      </c>
      <c r="G3" s="60">
        <f>IF('支援計画表'!AS15=TRUE,"・"&amp;'支援計画表'!AT15&amp;"。","")</f>
      </c>
      <c r="H3" s="60">
        <f>IF(ISBLANK('支援計画表'!BB14),"",'支援計画表'!AY14&amp;'支援計画表'!BB14)</f>
      </c>
      <c r="I3" s="60">
        <f>IF('支援計画表'!BE14=TRUE,"・"&amp;'支援計画表'!BF14&amp;'支援計画表'!BH14,"")</f>
      </c>
      <c r="J3" s="60">
        <f>IF('支援計画表'!BK14=TRUE,'支援計画表'!BL14,"")</f>
      </c>
    </row>
    <row r="4" spans="1:10" ht="13.5">
      <c r="A4" s="60">
        <f>IF(ISBLANK('支援計画表'!C14),"",'支援計画表'!C14&amp;"。")</f>
      </c>
      <c r="B4" s="60">
        <f>IF('支援計画表'!G15=TRUE,'支援計画表'!H15,"")</f>
      </c>
      <c r="C4" s="60">
        <f>IF('支援計画表'!M16=TRUE,"・"&amp;'支援計画表'!N16&amp;"。","")</f>
      </c>
      <c r="D4" s="60">
        <f>IF('支援計画表'!S17=TRUE,"・"&amp;'支援計画表'!T17&amp;"。","")</f>
      </c>
      <c r="E4" s="60">
        <f>IF('支援計画表'!Y17=TRUE,"・"&amp;'支援計画表'!Z17&amp;"。","")</f>
      </c>
      <c r="F4" s="60">
        <f>IF('支援計画表'!AF13=2,'支援計画表'!AF19,"")</f>
      </c>
      <c r="G4" s="60">
        <f>IF('支援計画表'!AS17=TRUE,"・"&amp;'支援計画表'!AT17&amp;"。","")</f>
      </c>
      <c r="H4" s="60">
        <f>IF(ISBLANK('支援計画表'!BB15),"",'支援計画表'!AY15&amp;'支援計画表'!BB15)</f>
      </c>
      <c r="I4" s="60">
        <f>IF('支援計画表'!BE15=TRUE,"・"&amp;'支援計画表'!BF15&amp;'支援計画表'!BH15,"")</f>
      </c>
      <c r="J4" s="60">
        <f>IF('支援計画表'!BK15=TRUE,'支援計画表'!BL15,"")</f>
      </c>
    </row>
    <row r="5" spans="1:10" ht="13.5">
      <c r="A5" s="60" t="str">
        <f>'支援計画表'!A15&amp;"では"</f>
        <v>・屋外では</v>
      </c>
      <c r="B5" s="60" t="str">
        <f>'支援計画表'!G17&amp;'支援計画表'!J17&amp;'支援計画表'!L17&amp;"。"</f>
        <v>＊意向。</v>
      </c>
      <c r="C5" s="60">
        <f>IF('支援計画表'!M17=TRUE,"・"&amp;'支援計画表'!N17&amp;"。","")</f>
      </c>
      <c r="D5" s="60">
        <f>IF('支援計画表'!S19=TRUE,"・"&amp;'支援計画表'!T19&amp;"。","")</f>
      </c>
      <c r="E5" s="60">
        <f>IF('支援計画表'!Y19=TRUE,"・"&amp;'支援計画表'!Z19&amp;"。","")</f>
      </c>
      <c r="F5" s="59">
        <f>F2&amp;F3&amp;F4</f>
      </c>
      <c r="G5" s="59">
        <f>G2&amp;G3&amp;G4</f>
      </c>
      <c r="H5" s="60">
        <f>IF(ISBLANK('支援計画表'!BB16),"",'支援計画表'!AY16&amp;'支援計画表'!BB16)</f>
      </c>
      <c r="I5" s="60">
        <f>IF('支援計画表'!BE16=TRUE,"・"&amp;'支援計画表'!BF16&amp;'支援計画表'!BH16,"")</f>
      </c>
      <c r="J5" s="59">
        <f>J2&amp;J3&amp;J4</f>
      </c>
    </row>
    <row r="6" spans="1:10" ht="13.5">
      <c r="A6" s="60" t="str">
        <f>'支援計画表'!C15&amp;"。"</f>
        <v>。</v>
      </c>
      <c r="B6" s="60">
        <f>IF(ISBLANK('支援計画表'!G19),"","(理由)"&amp;'支援計画表'!G19)</f>
      </c>
      <c r="C6" s="60">
        <f>IF('支援計画表'!M18=TRUE,"・"&amp;'支援計画表'!N18&amp;"。","")</f>
      </c>
      <c r="D6" s="60">
        <f>IF('支援計画表'!S21=TRUE,"・"&amp;'支援計画表'!T21&amp;"。","")</f>
      </c>
      <c r="E6" s="60">
        <f>IF('支援計画表'!Y21=TRUE,"・"&amp;'支援計画表'!Z21&amp;"。","")</f>
      </c>
      <c r="G6" s="60">
        <f>IF('支援計画表'!AS22=TRUE,"・"&amp;'支援計画表'!AT22&amp;"。","")</f>
      </c>
      <c r="H6" s="60">
        <f>IF(ISBLANK('支援計画表'!BB17),"",'支援計画表'!AY17&amp;'支援計画表'!BB17)</f>
      </c>
      <c r="I6" s="60">
        <f>IF('支援計画表'!BE17=TRUE,"・"&amp;'支援計画表'!BF17&amp;'支援計画表'!BH17,"")</f>
      </c>
      <c r="J6" s="60">
        <f>IF('支援計画表'!BK16=TRUE,'支援計画表'!BL16,"")</f>
      </c>
    </row>
    <row r="7" spans="1:10" ht="13.5">
      <c r="A7" s="60">
        <f>IF('支援計画表'!A16=TRUE,'支援計画表'!B16,"")</f>
      </c>
      <c r="B7" s="59">
        <f>IF(B3&amp;B4&amp;B6="","",B2&amp;B3&amp;B4&amp;B5&amp;B6)</f>
      </c>
      <c r="C7" s="60">
        <f>IF(ISBLANK('支援計画表'!M19),"",'支援計画表'!M19)</f>
      </c>
      <c r="D7" s="60">
        <f>IF('支援計画表'!S24=TRUE,"・"&amp;'支援計画表'!T24&amp;"。","")</f>
      </c>
      <c r="E7" s="60">
        <f>IF('支援計画表'!Y24=TRUE,"・"&amp;'支援計画表'!Z24&amp;"。","")</f>
      </c>
      <c r="G7" s="60">
        <f>IF('支援計画表'!AS24=TRUE,"・"&amp;'支援計画表'!AT24&amp;"。","")</f>
      </c>
      <c r="H7" s="60">
        <f>IF(ISBLANK('支援計画表'!BB18),"",'支援計画表'!AY18&amp;'支援計画表'!BB18)</f>
      </c>
      <c r="I7" s="60">
        <f>IF('支援計画表'!BE18=TRUE,"・"&amp;'支援計画表'!BF18&amp;'支援計画表'!BH18,"")</f>
      </c>
      <c r="J7" s="60">
        <f>IF('支援計画表'!BK17=TRUE,'支援計画表'!BL17,"")</f>
      </c>
    </row>
    <row r="8" spans="1:10" ht="13.5">
      <c r="A8" s="60">
        <f>IF('支援計画表'!D16=TRUE,'支援計画表'!E16,"")</f>
      </c>
      <c r="B8" s="60" t="str">
        <f>"("&amp;'支援計画表'!G22&amp;")"</f>
        <v>(本人)</v>
      </c>
      <c r="C8" s="59">
        <f>IF('支援計画表'!M13=2,"",C2&amp;C3&amp;C4&amp;C5&amp;C6)</f>
      </c>
      <c r="D8" s="60">
        <f>IF('支援計画表'!S26=TRUE,"・"&amp;'支援計画表'!T26&amp;"。","")</f>
      </c>
      <c r="E8" s="60">
        <f>IF('支援計画表'!Y26=TRUE,"・"&amp;'支援計画表'!Z26&amp;"。","")</f>
      </c>
      <c r="G8" s="60">
        <f>IF('支援計画表'!AS26=TRUE,"・"&amp;'支援計画表'!AT26&amp;"。","")</f>
      </c>
      <c r="H8" s="60">
        <f>IF(ISBLANK('支援計画表'!BB19),"",'支援計画表'!AY19&amp;'支援計画表'!BB19)</f>
      </c>
      <c r="I8" s="60">
        <f>IF('支援計画表'!BE19=TRUE,"・"&amp;'支援計画表'!BF19&amp;'支援計画表'!BH19,"")</f>
      </c>
      <c r="J8" s="60">
        <f>IF('支援計画表'!BK18=TRUE,'支援計画表'!BL18,"")</f>
      </c>
    </row>
    <row r="9" spans="1:10" ht="13.5">
      <c r="A9" s="60">
        <f>IF('支援計画表'!A17=TRUE,'支援計画表'!B17,"")</f>
      </c>
      <c r="B9" s="60">
        <f>IF('支援計画表'!G23=TRUE,'支援計画表'!H23,"")</f>
      </c>
      <c r="C9" s="60">
        <f>IF('支援計画表'!M23=TRUE,"・"&amp;'支援計画表'!N23&amp;"。","")</f>
      </c>
      <c r="D9" s="60">
        <f>IF('支援計画表'!S28=TRUE,"・"&amp;'支援計画表'!T28&amp;"。","")</f>
      </c>
      <c r="E9" s="60" t="str">
        <f>'支援計画表'!Y28</f>
        <v>（具体策）</v>
      </c>
      <c r="G9" s="59">
        <f>G6&amp;G7&amp;G8</f>
      </c>
      <c r="H9" s="60">
        <f>IF(ISBLANK('支援計画表'!BB20),"",'支援計画表'!AY20&amp;'支援計画表'!BB20)</f>
      </c>
      <c r="I9" s="60">
        <f>IF('支援計画表'!BE20=TRUE,"・"&amp;'支援計画表'!BF20&amp;'支援計画表'!BH20,"")</f>
      </c>
      <c r="J9" s="60">
        <f>IF('支援計画表'!BK19=TRUE,'支援計画表'!BL19,"")</f>
      </c>
    </row>
    <row r="10" spans="1:10" ht="13.5">
      <c r="A10" s="60">
        <f>IF(ISBLANK('支援計画表'!D17),"",'支援計画表'!D17)</f>
      </c>
      <c r="B10" s="60">
        <f>IF('支援計画表'!G24=TRUE,'支援計画表'!H24,"")</f>
      </c>
      <c r="C10" s="60">
        <f>IF('支援計画表'!M24=TRUE,"・"&amp;'支援計画表'!N24&amp;"。","")</f>
      </c>
      <c r="D10" s="60">
        <f>IF(ISBLANK('支援計画表'!S30),"","・"&amp;'支援計画表'!S30)</f>
      </c>
      <c r="E10" s="60">
        <f>IF(ISBLANK('支援計画表'!Y30),"",'支援計画表'!Y29)</f>
      </c>
      <c r="G10" s="60">
        <f>IF('支援計画表'!AS31=TRUE,'支援計画表'!AT31,"")</f>
      </c>
      <c r="H10" s="59">
        <f>H2&amp;H3&amp;H4&amp;H5&amp;H6&amp;H7&amp;H8&amp;H9</f>
      </c>
      <c r="I10" s="59">
        <f>I2&amp;I3&amp;I4&amp;I5&amp;I6&amp;I7&amp;I8&amp;I9</f>
      </c>
      <c r="J10" s="60">
        <f>IF('支援計画表'!BK20=TRUE,'支援計画表'!BL20,"")</f>
      </c>
    </row>
    <row r="11" spans="1:10" ht="13.5">
      <c r="A11" s="60">
        <f>IF('支援計画表'!C15="（支え有）","による。","")</f>
      </c>
      <c r="B11" s="60" t="str">
        <f>'支援計画表'!G30&amp;'支援計画表'!J30&amp;'支援計画表'!L30&amp;"。"</f>
        <v>家族協力(）。</v>
      </c>
      <c r="C11" s="60">
        <f>IF('支援計画表'!M25=TRUE,"・"&amp;'支援計画表'!N25&amp;"。","")</f>
      </c>
      <c r="D11" s="59">
        <f>D2&amp;D3&amp;D4&amp;D5&amp;D6&amp;D7&amp;D8&amp;D9&amp;D10</f>
      </c>
      <c r="E11" s="60">
        <f>IF(ISBLANK('支援計画表'!Y30),"",'支援計画表'!Y30)</f>
      </c>
      <c r="G11" s="60">
        <f>IF(ISBLANK('支援計画表'!AS33),"",'支援計画表'!AS33)</f>
      </c>
      <c r="H11" s="60" t="str">
        <f>'支援計画表'!AY22</f>
        <v>（本人）</v>
      </c>
      <c r="I11" s="60">
        <f>IF('支援計画表'!BE22=TRUE,"・"&amp;'支援計画表'!BF22&amp;'支援計画表'!BH22&amp;"レーション","")</f>
      </c>
      <c r="J11" s="59">
        <f>J7&amp;J8&amp;J9&amp;J10</f>
      </c>
    </row>
    <row r="12" spans="1:10" ht="13.5">
      <c r="A12" s="60" t="str">
        <f>'支援計画表'!A18&amp;"は、"</f>
        <v>公共交通機関の利用は、</v>
      </c>
      <c r="B12" s="60">
        <f>IF(ISBLANK('支援計画表'!G27),"","(理由)"&amp;'支援計画表'!G27)</f>
      </c>
      <c r="C12" s="60">
        <f>IF('支援計画表'!M26=TRUE,"・"&amp;'支援計画表'!N26&amp;"。","")</f>
      </c>
      <c r="E12" s="60">
        <f>IF(ISBLANK('支援計画表'!Y34),"",'支援計画表'!Y33)</f>
      </c>
      <c r="G12" s="59">
        <f>G10&amp;G11</f>
      </c>
      <c r="H12" s="60">
        <f>IF('支援計画表'!AY23=TRUE,"・"&amp;'支援計画表'!AZ23&amp;"。","")</f>
      </c>
      <c r="I12" s="60">
        <f>IF('支援計画表'!BE23=TRUE,"・"&amp;'支援計画表'!BF23&amp;'支援計画表'!BH23&amp;"ビリテーション","")</f>
      </c>
      <c r="J12" s="60">
        <f>IF('支援計画表'!BK22=TRUE,"介護"&amp;'支援計画表'!BL22,"")</f>
      </c>
    </row>
    <row r="13" spans="1:10" ht="13.5">
      <c r="A13" s="60">
        <f>IF('支援計画表'!A19=TRUE,'支援計画表'!B19,"")</f>
      </c>
      <c r="B13" s="59">
        <f>IF(B9&amp;B10&amp;B12="","",B8&amp;B9&amp;B10&amp;B11&amp;B12)</f>
      </c>
      <c r="C13" s="60">
        <f>IF('支援計画表'!M27=TRUE,"・"&amp;'支援計画表'!N27&amp;"。","")</f>
      </c>
      <c r="E13" s="60">
        <f>IF(ISBLANK('支援計画表'!Y34),"",'支援計画表'!Y34)</f>
      </c>
      <c r="G13" s="60">
        <f>IF('支援計画表'!AS38=TRUE,'支援計画表'!AT38,"")</f>
      </c>
      <c r="H13" s="60">
        <f>IF('支援計画表'!AY24=TRUE,"・"&amp;'支援計画表'!AZ24&amp;"。","")</f>
      </c>
      <c r="I13" s="60">
        <f>IF('支援計画表'!BE24=TRUE,"・"&amp;'支援計画表'!BF24&amp;'支援計画表'!BH24,"")</f>
      </c>
      <c r="J13" s="60">
        <f>IF('支援計画表'!BK23=TRUE,"介護"&amp;'支援計画表'!BL23,"")</f>
      </c>
    </row>
    <row r="14" spans="1:10" ht="13.5">
      <c r="A14" s="60">
        <f>IF('支援計画表'!D19=TRUE,'支援計画表'!E19,"")</f>
      </c>
      <c r="B14" s="60" t="str">
        <f>"("&amp;'支援計画表'!G31&amp;")"</f>
        <v>(本人)</v>
      </c>
      <c r="C14" s="60">
        <f>IF('支援計画表'!M28=TRUE,"・"&amp;'支援計画表'!N28&amp;"。","")</f>
      </c>
      <c r="E14" s="60">
        <f>IF(ISBLANK('支援計画表'!Y38),"",'支援計画表'!Y37)</f>
      </c>
      <c r="G14" s="60">
        <f>IF(ISBLANK('支援計画表'!AS40),"",'支援計画表'!AS40)</f>
      </c>
      <c r="H14" s="60">
        <f>IF('支援計画表'!AY25=TRUE,"・"&amp;'支援計画表'!AZ25&amp;"。","")</f>
      </c>
      <c r="I14" s="60">
        <f>IF('支援計画表'!BE25=TRUE,"・"&amp;'支援計画表'!BF25&amp;'支援計画表'!BH25,"")</f>
      </c>
      <c r="J14" s="59">
        <f>J12&amp;J13</f>
      </c>
    </row>
    <row r="15" spans="1:10" ht="13.5">
      <c r="A15" s="60">
        <f>IF('支援計画表'!A20=TRUE,'支援計画表'!B20,"")</f>
      </c>
      <c r="B15" s="60">
        <f>IF('支援計画表'!G32=TRUE,'支援計画表'!H32,"")</f>
      </c>
      <c r="C15" s="60">
        <f>IF(ISBLANK('支援計画表'!M29),"",'支援計画表'!M29)</f>
      </c>
      <c r="E15" s="60">
        <f>IF(ISBLANK('支援計画表'!Y38),"",'支援計画表'!Y38)</f>
      </c>
      <c r="G15" s="59">
        <f>G13&amp;G14</f>
      </c>
      <c r="H15" s="60">
        <f>IF('支援計画表'!AY26=TRUE,"・"&amp;'支援計画表'!AZ26,"")</f>
      </c>
      <c r="I15" s="60">
        <f>IF('支援計画表'!BE26=TRUE,"・"&amp;'支援計画表'!BF26&amp;'支援計画表'!BH26,"")</f>
      </c>
      <c r="J15" s="60">
        <f>IF('支援計画表'!BK24=TRUE,"介護"&amp;'支援計画表'!BL24,"")</f>
      </c>
    </row>
    <row r="16" spans="1:10" ht="13.5">
      <c r="A16" s="60">
        <f>IF(ISBLANK('支援計画表'!D20),"",'支援計画表'!D20)</f>
      </c>
      <c r="B16" s="60">
        <f>IF('支援計画表'!G33=TRUE,'支援計画表'!H33,"")</f>
      </c>
      <c r="C16" s="59">
        <f>IF('支援計画表'!M22=2,"",C9&amp;C10&amp;C11&amp;C12&amp;C13&amp;C14&amp;C15)</f>
      </c>
      <c r="E16" s="60">
        <f>IF(ISBLANK('支援計画表'!Y42),"",'支援計画表'!Y41)</f>
      </c>
      <c r="H16" s="60" t="str">
        <f>'支援計画表'!AY27&amp;'支援計画表'!BA27&amp;'支援計画表'!BD27</f>
        <v>（家族・)</v>
      </c>
      <c r="I16" s="60">
        <f>IF('支援計画表'!BE27=TRUE,"・"&amp;'支援計画表'!BF27&amp;'支援計画表'!BH27,"")</f>
      </c>
      <c r="J16" s="60">
        <f>IF('支援計画表'!BK25=TRUE,"介護"&amp;'支援計画表'!BL25,"")</f>
      </c>
    </row>
    <row r="17" spans="1:10" ht="13.5">
      <c r="A17" s="60" t="str">
        <f>IF(A13&amp;A14&amp;A1&amp;A167="","していない。","を利用。")</f>
        <v>を利用。</v>
      </c>
      <c r="B17" s="60" t="str">
        <f>'支援計画表'!G37&amp;'支援計画表'!J37&amp;'支援計画表'!L37&amp;"。"</f>
        <v>家族協力(）。</v>
      </c>
      <c r="C17" s="60">
        <f>IF('支援計画表'!M32=TRUE,"・"&amp;'支援計画表'!N32&amp;"。","")</f>
      </c>
      <c r="E17" s="60">
        <f>IF(ISBLANK('支援計画表'!Y42),"",'支援計画表'!Y42)</f>
      </c>
      <c r="H17" s="60">
        <f>IF('支援計画表'!AY28=TRUE,'支援計画表'!AZ28,"")</f>
      </c>
      <c r="I17" s="60">
        <f>IF('支援計画表'!BE28=TRUE,"・"&amp;'支援計画表'!BF28&amp;'支援計画表'!BH28,"")</f>
      </c>
      <c r="J17" s="59">
        <f>J15&amp;J16</f>
      </c>
    </row>
    <row r="18" spans="1:10" ht="13.5">
      <c r="A18" s="59">
        <f>IF(A4&amp;A7&amp;A8&amp;A9&amp;A10&amp;A11&amp;A13&amp;A14&amp;A15&amp;A16="","",A3&amp;A4&amp;A5&amp;A6&amp;A7&amp;A8&amp;A9&amp;A10&amp;A11&amp;A12&amp;A13&amp;A14&amp;A15&amp;A16&amp;A17)</f>
      </c>
      <c r="B18" s="60">
        <f>IF(ISBLANK('支援計画表'!G36),"","(理由)"&amp;'支援計画表'!G36)</f>
      </c>
      <c r="C18" s="60">
        <f>IF('支援計画表'!M33=TRUE,"・"&amp;'支援計画表'!N33&amp;"。","")</f>
      </c>
      <c r="E18" s="59">
        <f>IF(E10&amp;E11&amp;E12&amp;E13&amp;E14&amp;E15&amp;E16&amp;E17="","",E9&amp;E10&amp;E11&amp;E12&amp;E13&amp;E14&amp;E15&amp;E16&amp;E17)</f>
      </c>
      <c r="H18" s="59">
        <f>IF(H12&amp;H13&amp;H14&amp;H15&amp;H17="","",H11&amp;H12&amp;H13&amp;H14&amp;H15&amp;H16&amp;H17)</f>
      </c>
      <c r="I18" s="59">
        <f>I11&amp;I12&amp;I13&amp;I14&amp;I15</f>
      </c>
      <c r="J18" s="60">
        <f>IF('支援計画表'!BK26=TRUE,'支援計画表'!BL26,"")</f>
      </c>
    </row>
    <row r="19" spans="1:10" ht="13.5">
      <c r="A19" s="61" t="s">
        <v>130</v>
      </c>
      <c r="B19" s="59">
        <f>IF(B15&amp;B16&amp;B18="","",B14&amp;B15&amp;B16&amp;B17&amp;B18)</f>
      </c>
      <c r="C19" s="60">
        <f>IF('支援計画表'!M34=TRUE,"・"&amp;'支援計画表'!N34&amp;"。","")</f>
      </c>
      <c r="H19" s="60" t="str">
        <f>'支援計画表'!AY31</f>
        <v>（本人）</v>
      </c>
      <c r="I19" s="59">
        <f>I16&amp;I17</f>
      </c>
      <c r="J19" s="60">
        <f>IF('支援計画表'!BK27=TRUE,'支援計画表'!BL27,"")</f>
      </c>
    </row>
    <row r="20" spans="1:10" ht="13.5">
      <c r="A20" s="60">
        <f>IF(ISBLANK('支援計画表'!C23),"",'支援計画表'!A23&amp;"は"&amp;'支援計画表'!C23&amp;"が行う。")</f>
      </c>
      <c r="B20" s="60" t="str">
        <f>"("&amp;'支援計画表'!G38&amp;")"</f>
        <v>(本人)</v>
      </c>
      <c r="C20" s="60">
        <f>IF('支援計画表'!M35=TRUE,"・"&amp;'支援計画表'!N35&amp;"。","")</f>
      </c>
      <c r="H20" s="60">
        <f>IF('支援計画表'!AY32=TRUE,"・"&amp;'支援計画表'!AZ32&amp;"。","")</f>
      </c>
      <c r="I20" s="60">
        <f>IF('支援計画表'!BE32&amp;'支援計画表'!BE33&amp;'支援計画表'!BE34&amp;'支援計画表'!BE35&amp;'支援計画表'!BE36="FALSEFALSEFALSEFALSEFALSE","",'支援計画表'!BE31)</f>
      </c>
      <c r="J20" s="60">
        <f>IF('支援計画表'!BK28=TRUE,'支援計画表'!BL28,"")</f>
      </c>
    </row>
    <row r="21" spans="1:10" ht="13.5">
      <c r="A21" s="60">
        <f>IF(ISBLANK('支援計画表'!C24),"",'支援計画表'!A24&amp;"は"&amp;'支援計画表'!C24&amp;"が行う。")</f>
      </c>
      <c r="B21" s="60">
        <f>IF('支援計画表'!G39=TRUE,'支援計画表'!H39,"")</f>
      </c>
      <c r="C21" s="60">
        <f>IF('支援計画表'!M36=TRUE,"・"&amp;'支援計画表'!N36&amp;"。","")</f>
      </c>
      <c r="H21" s="60">
        <f>IF('支援計画表'!AY33=TRUE,"・"&amp;'支援計画表'!AZ33&amp;"。","")</f>
      </c>
      <c r="I21" s="60">
        <f>IF('支援計画表'!BE32=TRUE,'支援計画表'!BF32,"")</f>
      </c>
      <c r="J21" s="60">
        <f>IF('支援計画表'!BK29=TRUE,'支援計画表'!BL29,"")</f>
      </c>
    </row>
    <row r="22" spans="1:10" ht="13.5">
      <c r="A22" s="60">
        <f>IF(ISBLANK('支援計画表'!C25),"",'支援計画表'!A25&amp;"は"&amp;'支援計画表'!C25&amp;"が行う。")</f>
      </c>
      <c r="B22" s="60">
        <f>IF('支援計画表'!G40=TRUE,'支援計画表'!H40,"")</f>
      </c>
      <c r="C22" s="60">
        <f>IF(ISBLANK('支援計画表'!M37),"",'支援計画表'!M37)</f>
      </c>
      <c r="H22" s="60">
        <f>IF('支援計画表'!AY34=TRUE,"・"&amp;'支援計画表'!AZ34&amp;"。","")</f>
      </c>
      <c r="I22" s="60">
        <f>IF('支援計画表'!BE33=TRUE,'支援計画表'!BF33,"")</f>
      </c>
      <c r="J22" s="59">
        <f>J18&amp;J19&amp;J20&amp;J21</f>
      </c>
    </row>
    <row r="23" spans="1:10" ht="13.5">
      <c r="A23" s="60">
        <f>IF(ISBLANK('支援計画表'!C26),"",'支援計画表'!A26&amp;"は"&amp;'支援計画表'!C26&amp;"が行う。")</f>
      </c>
      <c r="B23" s="60" t="str">
        <f>'支援計画表'!G45&amp;'支援計画表'!J45&amp;'支援計画表'!L45&amp;"。"</f>
        <v>家族協力(）。</v>
      </c>
      <c r="C23" s="59">
        <f>IF('支援計画表'!M31=2,"",C16&amp;C17&amp;C18&amp;C19&amp;C20&amp;C21&amp;C22)</f>
      </c>
      <c r="H23" s="60" t="str">
        <f>'支援計画表'!AY35&amp;'支援計画表'!BA35&amp;'支援計画表'!BD35</f>
        <v>（家族・)</v>
      </c>
      <c r="I23" s="60">
        <f>IF('支援計画表'!BE34=TRUE,'支援計画表'!BF34,"")</f>
      </c>
      <c r="J23" s="60">
        <f>IF('支援計画表'!BK31=TRUE,"・"&amp;'支援計画表'!BL31,"")</f>
      </c>
    </row>
    <row r="24" spans="1:10" ht="13.5">
      <c r="A24" s="60">
        <f>IF(ISBLANK('支援計画表'!C27),"",'支援計画表'!A27&amp;"は"&amp;'支援計画表'!C27&amp;"が行う。")</f>
      </c>
      <c r="B24" s="60">
        <f>IF(ISBLANK('支援計画表'!G43),"","(理由)"&amp;'支援計画表'!G43)</f>
      </c>
      <c r="C24" s="60">
        <f>IF('支援計画表'!M39=TRUE,"・"&amp;'支援計画表'!N39&amp;"。","")</f>
      </c>
      <c r="H24" s="60">
        <f>IF('支援計画表'!AY36=TRUE,"・"&amp;'支援計画表'!AZ36&amp;"。","")</f>
      </c>
      <c r="I24" s="59">
        <f>IF(I21&amp;I22&amp;I23="","",I20&amp;I21&amp;I22&amp;I23)</f>
      </c>
      <c r="J24" s="60">
        <f>IF('支援計画表'!BK32=TRUE,"・"&amp;'支援計画表'!BL32,"")</f>
      </c>
    </row>
    <row r="25" spans="1:10" ht="13.5">
      <c r="A25" s="60">
        <f>IF(ISBLANK('支援計画表'!C28),"",'支援計画表'!A28&amp;"は"&amp;'支援計画表'!C28&amp;"が行う。")</f>
      </c>
      <c r="B25" s="59">
        <f>IF(B21&amp;B22&amp;B24="","",B20&amp;B21&amp;B22&amp;B23&amp;B24)</f>
      </c>
      <c r="C25" s="60">
        <f>IF('支援計画表'!M40=TRUE,"・"&amp;'支援計画表'!N40&amp;"。","")</f>
      </c>
      <c r="H25" s="60">
        <f>IF('支援計画表'!AY37=TRUE,"・"&amp;'支援計画表'!AZ37&amp;"。","")</f>
      </c>
      <c r="I25" s="59">
        <f>IF('支援計画表'!BE35=TRUE,'支援計画表'!BF35,"")</f>
      </c>
      <c r="J25" s="60">
        <f>IF('支援計画表'!BK33=TRUE,"・"&amp;'支援計画表'!BL33,"")</f>
      </c>
    </row>
    <row r="26" spans="1:10" ht="13.5">
      <c r="A26" s="60">
        <f>IF(ISBLANK('支援計画表'!A29),"",'支援計画表'!A29)</f>
      </c>
      <c r="C26" s="60">
        <f>IF('支援計画表'!M41=TRUE,"・"&amp;'支援計画表'!N41&amp;"。","")</f>
      </c>
      <c r="H26" s="59">
        <f>IF(H20&amp;H21&amp;H22&amp;H24&amp;H25="","",H19&amp;H20&amp;H21&amp;H22&amp;H23&amp;H24&amp;H25)</f>
      </c>
      <c r="I26" s="59">
        <f>IF('支援計画表'!BE36=TRUE,'支援計画表'!BF36,"")</f>
      </c>
      <c r="J26" s="60">
        <f>IF('支援計画表'!BK34=TRUE,"・"&amp;'支援計画表'!BL34,"")</f>
      </c>
    </row>
    <row r="27" spans="1:10" ht="13.5">
      <c r="A27" s="59">
        <f>A20&amp;A21&amp;A22&amp;A23&amp;A24&amp;A25&amp;A26</f>
      </c>
      <c r="C27" s="60">
        <f>IF('支援計画表'!M42=TRUE,"・"&amp;'支援計画表'!N42&amp;"。","")</f>
      </c>
      <c r="H27" s="60">
        <f>IF('支援計画表'!AY38=TRUE,"・"&amp;'支援計画表'!AZ38&amp;"。","")</f>
      </c>
      <c r="I27" s="60">
        <f>IF('支援計画表'!BE38=TRUE,"・"&amp;'支援計画表'!BF38,"")</f>
      </c>
      <c r="J27" s="60">
        <f>IF('支援計画表'!BK35=TRUE,"・"&amp;'支援計画表'!BL35,"")</f>
      </c>
    </row>
    <row r="28" spans="1:10" ht="13.5">
      <c r="A28" s="61" t="s">
        <v>105</v>
      </c>
      <c r="C28" s="60">
        <f>IF('支援計画表'!M43=TRUE,"・"&amp;'支援計画表'!N43&amp;"。","")</f>
      </c>
      <c r="H28" s="60">
        <f>IF('支援計画表'!AY39=TRUE,"・"&amp;'支援計画表'!AZ39&amp;"。","")</f>
      </c>
      <c r="I28" s="60">
        <f>IF('支援計画表'!BE39=TRUE,"・"&amp;'支援計画表'!BF39,"")</f>
      </c>
      <c r="J28" s="60">
        <f>IF('支援計画表'!BK36=TRUE,"・"&amp;'支援計画表'!BL36,"")</f>
      </c>
    </row>
    <row r="29" spans="1:10" ht="13.5">
      <c r="A29" s="60">
        <f>IF(ISBLANK('支援計画表'!F33),"",'支援計画表'!A33&amp;'支援計画表'!F33&amp;"。")</f>
      </c>
      <c r="C29" s="60">
        <f>IF(ISBLANK('支援計画表'!M44),"",'支援計画表'!M44)</f>
      </c>
      <c r="H29" s="60">
        <f>IF('支援計画表'!AY40=TRUE,"・"&amp;'支援計画表'!AZ40,"")</f>
      </c>
      <c r="I29" s="60">
        <f>IF('支援計画表'!BE40=TRUE,"・"&amp;'支援計画表'!BF40,"")</f>
      </c>
      <c r="J29" s="59">
        <f>J23&amp;J24&amp;J25</f>
      </c>
    </row>
    <row r="30" spans="1:10" ht="13.5">
      <c r="A30" s="60">
        <f>IF(ISBLANK('支援計画表'!F34),"",'支援計画表'!A34&amp;'支援計画表'!F34&amp;"。")</f>
      </c>
      <c r="C30" s="59">
        <f>IF('支援計画表'!M38=2,"",C23&amp;C24&amp;C25&amp;C26&amp;C27&amp;C28&amp;C29)</f>
      </c>
      <c r="H30" s="60">
        <f>IF('支援計画表'!AY41=TRUE,"・"&amp;'支援計画表'!AZ41,"")</f>
      </c>
      <c r="I30" s="60">
        <f>IF('支援計画表'!BE41=TRUE,"・"&amp;'支援計画表'!BF41,"")</f>
      </c>
      <c r="J30" s="59">
        <f>J26</f>
      </c>
    </row>
    <row r="31" spans="1:10" ht="13.5">
      <c r="A31" s="60">
        <f>IF(ISBLANK('支援計画表'!F35),"",'支援計画表'!A35&amp;'支援計画表'!F35&amp;"。")</f>
      </c>
      <c r="H31" s="60">
        <f>IF('支援計画表'!AY43=TRUE,"・"&amp;'支援計画表'!AZ43,"")</f>
      </c>
      <c r="I31" s="60">
        <f>IF('支援計画表'!BE42=TRUE,"・"&amp;'支援計画表'!BF42,"")</f>
      </c>
      <c r="J31" s="59">
        <f>J27</f>
      </c>
    </row>
    <row r="32" spans="1:10" ht="13.5">
      <c r="A32" s="60">
        <f>IF(ISBLANK('支援計画表'!F36),"",'支援計画表'!A36&amp;'支援計画表'!F36&amp;"。")</f>
      </c>
      <c r="H32" s="59">
        <f>H27&amp;H28&amp;H29&amp;H30&amp;H31</f>
      </c>
      <c r="I32" s="60">
        <f>IF('支援計画表'!BE43=TRUE,"・"&amp;'支援計画表'!BF43,"")</f>
      </c>
      <c r="J32" s="59">
        <f>J28</f>
      </c>
    </row>
    <row r="33" spans="1:10" ht="13.5">
      <c r="A33" s="60">
        <f>IF(ISBLANK('支援計画表'!A37),"",'支援計画表'!A37)</f>
      </c>
      <c r="I33" s="60">
        <f>IF('支援計画表'!BE44=TRUE,"・"&amp;'支援計画表'!BF44,"")</f>
      </c>
      <c r="J33" s="60">
        <f>IF('支援計画表'!BK38=TRUE,"・"&amp;'支援計画表'!BL38,"")</f>
      </c>
    </row>
    <row r="34" spans="1:10" ht="13.5">
      <c r="A34" s="59">
        <f>A29&amp;A30&amp;A31&amp;A32&amp;A33</f>
      </c>
      <c r="I34" s="59">
        <f>I27&amp;I28&amp;I29</f>
      </c>
      <c r="J34" s="60">
        <f>IF('支援計画表'!BK39=TRUE,"・"&amp;'支援計画表'!BL39,"")</f>
      </c>
    </row>
    <row r="35" spans="1:10" ht="13.5">
      <c r="A35" s="61" t="s">
        <v>131</v>
      </c>
      <c r="I35" s="59">
        <f>I30</f>
      </c>
      <c r="J35" s="60">
        <f>IF('支援計画表'!BK40=TRUE,"・"&amp;'支援計画表'!BL40,"")</f>
      </c>
    </row>
    <row r="36" spans="1:10" ht="13.5">
      <c r="A36" s="60">
        <f>IF(ISBLANK('支援計画表'!D39),"",'支援計画表'!A39&amp;"は"&amp;'支援計画表'!D39&amp;"。")</f>
      </c>
      <c r="I36" s="59">
        <f>I31&amp;I32</f>
      </c>
      <c r="J36" s="60">
        <f>IF('支援計画表'!BK41=TRUE,"・"&amp;'支援計画表'!BL41,"")</f>
      </c>
    </row>
    <row r="37" spans="1:10" ht="13.5">
      <c r="A37" s="60">
        <f>IF(ISBLANK('支援計画表'!D40),"",'支援計画表'!A40&amp;"は"&amp;'支援計画表'!D40&amp;"。")</f>
      </c>
      <c r="I37" s="59">
        <f>I33</f>
      </c>
      <c r="J37" s="60">
        <f>IF('支援計画表'!BK43=TRUE,"・"&amp;'支援計画表'!BL43,"")</f>
      </c>
    </row>
    <row r="38" spans="1:10" ht="13.5">
      <c r="A38" s="60">
        <f>IF(ISBLANK('支援計画表'!D41),"",'支援計画表'!A41&amp;"は"&amp;'支援計画表'!D41&amp;"。")</f>
      </c>
      <c r="J38" s="59">
        <f>J33&amp;J34</f>
      </c>
    </row>
    <row r="39" spans="1:10" ht="13.5">
      <c r="A39" s="60">
        <f>IF(ISBLANK('支援計画表'!D42),"",'支援計画表'!A42&amp;"は"&amp;'支援計画表'!D42&amp;"。")</f>
      </c>
      <c r="J39" s="59">
        <f>J35</f>
      </c>
    </row>
    <row r="40" spans="1:10" ht="13.5">
      <c r="A40" s="60">
        <f>IF(ISBLANK('支援計画表'!A44),"",'支援計画表'!A44)</f>
      </c>
      <c r="J40" s="59">
        <f>J36</f>
      </c>
    </row>
    <row r="41" spans="1:10" ht="13.5">
      <c r="A41" s="59">
        <f>A36&amp;A37&amp;A38&amp;A39&amp;A40</f>
      </c>
      <c r="J41" s="59">
        <f>J37</f>
      </c>
    </row>
    <row r="43" ht="13.5">
      <c r="A43" s="61" t="s">
        <v>140</v>
      </c>
    </row>
    <row r="44" ht="13.5">
      <c r="A44" s="60">
        <f>IF('支援計画表'!BC48=TRUE,'支援計画表'!BD48,"")</f>
      </c>
    </row>
    <row r="45" ht="13.5">
      <c r="A45" s="60">
        <f>IF('支援計画表'!BC49=TRUE,'支援計画表'!BD49,"")</f>
      </c>
    </row>
    <row r="46" ht="13.5">
      <c r="A46" s="60">
        <f>IF('支援計画表'!BC50=TRUE,'支援計画表'!BD50,"")</f>
      </c>
    </row>
    <row r="47" ht="13.5">
      <c r="A47" s="60">
        <f>IF(ISBLANK('支援計画表'!BD51),"",'支援計画表'!BD51)</f>
      </c>
    </row>
    <row r="48" ht="13.5">
      <c r="A48" s="59">
        <f>A44&amp;A45&amp;A46&amp;A47</f>
      </c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HONBU28</dc:creator>
  <cp:keywords/>
  <dc:description/>
  <cp:lastModifiedBy>IJI09</cp:lastModifiedBy>
  <cp:lastPrinted>2021-02-19T05:52:32Z</cp:lastPrinted>
  <dcterms:created xsi:type="dcterms:W3CDTF">2005-12-01T02:25:22Z</dcterms:created>
  <dcterms:modified xsi:type="dcterms:W3CDTF">2021-02-19T06:04:30Z</dcterms:modified>
  <cp:category/>
  <cp:version/>
  <cp:contentType/>
  <cp:contentStatus/>
</cp:coreProperties>
</file>