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05月報告書\"/>
    </mc:Choice>
  </mc:AlternateContent>
  <bookViews>
    <workbookView xWindow="-915" yWindow="5130" windowWidth="15480" windowHeight="6480"/>
  </bookViews>
  <sheets>
    <sheet name="05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<sst xmlns="http://schemas.openxmlformats.org/spreadsheetml/2006/main" count="201" uniqueCount="142">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</sst>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59405</c:v>
                </c:pt>
                <c:pt idx="1">
                  <c:v>29853</c:v>
                </c:pt>
                <c:pt idx="2">
                  <c:v>16171</c:v>
                </c:pt>
                <c:pt idx="3">
                  <c:v>10239</c:v>
                </c:pt>
                <c:pt idx="4">
                  <c:v>14416</c:v>
                </c:pt>
                <c:pt idx="5">
                  <c:v>32637</c:v>
                </c:pt>
                <c:pt idx="6">
                  <c:v>43540</c:v>
                </c:pt>
                <c:pt idx="7">
                  <c:v>18310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23298</c:v>
                </c:pt>
                <c:pt idx="1">
                  <c:v>14966</c:v>
                </c:pt>
                <c:pt idx="2">
                  <c:v>9054</c:v>
                </c:pt>
                <c:pt idx="3">
                  <c:v>4769</c:v>
                </c:pt>
                <c:pt idx="4">
                  <c:v>6692</c:v>
                </c:pt>
                <c:pt idx="5">
                  <c:v>15022</c:v>
                </c:pt>
                <c:pt idx="6">
                  <c:v>23847</c:v>
                </c:pt>
                <c:pt idx="7">
                  <c:v>9641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18748</c:v>
                </c:pt>
                <c:pt idx="1">
                  <c:v>14631</c:v>
                </c:pt>
                <c:pt idx="2">
                  <c:v>9294</c:v>
                </c:pt>
                <c:pt idx="3">
                  <c:v>4519</c:v>
                </c:pt>
                <c:pt idx="4">
                  <c:v>7260</c:v>
                </c:pt>
                <c:pt idx="5">
                  <c:v>15624</c:v>
                </c:pt>
                <c:pt idx="6">
                  <c:v>24454</c:v>
                </c:pt>
                <c:pt idx="7">
                  <c:v>10613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8190720"/>
        <c:axId val="25819346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0.22874956476323119</c:v>
                </c:pt>
                <c:pt idx="1">
                  <c:v>0.31235620659813834</c:v>
                </c:pt>
                <c:pt idx="2">
                  <c:v>0.3475197454400818</c:v>
                </c:pt>
                <c:pt idx="3">
                  <c:v>0.29104126844859463</c:v>
                </c:pt>
                <c:pt idx="4">
                  <c:v>0.30246926962516529</c:v>
                </c:pt>
                <c:pt idx="5">
                  <c:v>0.30068976343959419</c:v>
                </c:pt>
                <c:pt idx="6">
                  <c:v>0.33744122845625579</c:v>
                </c:pt>
                <c:pt idx="7">
                  <c:v>0.33882030178326472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91112"/>
        <c:axId val="258187976"/>
      </c:lineChart>
      <c:catAx>
        <c:axId val="25819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58193464"/>
        <c:crosses val="autoZero"/>
        <c:auto val="1"/>
        <c:lblAlgn val="ctr"/>
        <c:lblOffset val="100"/>
        <c:noMultiLvlLbl val="0"/>
      </c:catAx>
      <c:valAx>
        <c:axId val="2581934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58190720"/>
        <c:crosses val="autoZero"/>
        <c:crossBetween val="between"/>
      </c:valAx>
      <c:valAx>
        <c:axId val="2581879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58191112"/>
        <c:crosses val="max"/>
        <c:crossBetween val="between"/>
      </c:valAx>
      <c:catAx>
        <c:axId val="258191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5818797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3622</c:v>
                </c:pt>
                <c:pt idx="1">
                  <c:v>2728</c:v>
                </c:pt>
                <c:pt idx="2">
                  <c:v>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961985.33</c:v>
                </c:pt>
                <c:pt idx="1">
                  <c:v>813109.77999999991</c:v>
                </c:pt>
                <c:pt idx="2">
                  <c:v>210302.79999999996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12929.49</c:v>
                </c:pt>
                <c:pt idx="1">
                  <c:v>294.25</c:v>
                </c:pt>
                <c:pt idx="2">
                  <c:v>27183.200000000001</c:v>
                </c:pt>
                <c:pt idx="3">
                  <c:v>221.38</c:v>
                </c:pt>
                <c:pt idx="4">
                  <c:v>111038.68999999997</c:v>
                </c:pt>
                <c:pt idx="5">
                  <c:v>7302.28</c:v>
                </c:pt>
                <c:pt idx="6">
                  <c:v>527460.55000000005</c:v>
                </c:pt>
                <c:pt idx="7">
                  <c:v>5607.2399999999989</c:v>
                </c:pt>
                <c:pt idx="8">
                  <c:v>6080.31</c:v>
                </c:pt>
                <c:pt idx="9">
                  <c:v>3946.2000000000003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05320"/>
        <c:axId val="2591041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92</c:v>
                </c:pt>
                <c:pt idx="1">
                  <c:v>3</c:v>
                </c:pt>
                <c:pt idx="2">
                  <c:v>170</c:v>
                </c:pt>
                <c:pt idx="3">
                  <c:v>6</c:v>
                </c:pt>
                <c:pt idx="4">
                  <c:v>523</c:v>
                </c:pt>
                <c:pt idx="5">
                  <c:v>119</c:v>
                </c:pt>
                <c:pt idx="6">
                  <c:v>1922</c:v>
                </c:pt>
                <c:pt idx="7">
                  <c:v>23</c:v>
                </c:pt>
                <c:pt idx="8">
                  <c:v>29</c:v>
                </c:pt>
                <c:pt idx="9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02184"/>
        <c:axId val="259103752"/>
      </c:lineChart>
      <c:catAx>
        <c:axId val="25910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59103752"/>
        <c:crosses val="autoZero"/>
        <c:auto val="1"/>
        <c:lblAlgn val="ctr"/>
        <c:lblOffset val="100"/>
        <c:noMultiLvlLbl val="0"/>
      </c:catAx>
      <c:valAx>
        <c:axId val="2591037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59102184"/>
        <c:crosses val="autoZero"/>
        <c:crossBetween val="between"/>
      </c:valAx>
      <c:valAx>
        <c:axId val="2591041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59105320"/>
        <c:crosses val="max"/>
        <c:crossBetween val="between"/>
      </c:valAx>
      <c:catAx>
        <c:axId val="25910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104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18238.242138364782</c:v>
                </c:pt>
                <c:pt idx="1">
                  <c:v>30951.283848359355</c:v>
                </c:pt>
                <c:pt idx="2">
                  <c:v>94499.501325381061</c:v>
                </c:pt>
                <c:pt idx="3">
                  <c:v>120034.34161668095</c:v>
                </c:pt>
                <c:pt idx="4">
                  <c:v>154520.49274087109</c:v>
                </c:pt>
                <c:pt idx="5">
                  <c:v>180048.61584754259</c:v>
                </c:pt>
                <c:pt idx="6">
                  <c:v>205795.85567010313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09712"/>
        <c:axId val="25910571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3180</c:v>
                </c:pt>
                <c:pt idx="1">
                  <c:v>3139</c:v>
                </c:pt>
                <c:pt idx="2">
                  <c:v>6036</c:v>
                </c:pt>
                <c:pt idx="3">
                  <c:v>3501</c:v>
                </c:pt>
                <c:pt idx="4">
                  <c:v>2273</c:v>
                </c:pt>
                <c:pt idx="5">
                  <c:v>1994</c:v>
                </c:pt>
                <c:pt idx="6">
                  <c:v>970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06888"/>
        <c:axId val="259106496"/>
      </c:lineChart>
      <c:catAx>
        <c:axId val="25910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9106496"/>
        <c:crosses val="autoZero"/>
        <c:auto val="1"/>
        <c:lblAlgn val="ctr"/>
        <c:lblOffset val="100"/>
        <c:noMultiLvlLbl val="0"/>
      </c:catAx>
      <c:valAx>
        <c:axId val="2591064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9106888"/>
        <c:crosses val="autoZero"/>
        <c:crossBetween val="between"/>
      </c:valAx>
      <c:valAx>
        <c:axId val="2591057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08509712"/>
        <c:crosses val="max"/>
        <c:crossBetween val="between"/>
      </c:valAx>
      <c:catAx>
        <c:axId val="30850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1057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02656"/>
        <c:axId val="30851010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18238.242138364782</c:v>
                </c:pt>
                <c:pt idx="1">
                  <c:v>30951.283848359355</c:v>
                </c:pt>
                <c:pt idx="2">
                  <c:v>94499.501325381061</c:v>
                </c:pt>
                <c:pt idx="3">
                  <c:v>120034.34161668095</c:v>
                </c:pt>
                <c:pt idx="4">
                  <c:v>154520.49274087109</c:v>
                </c:pt>
                <c:pt idx="5">
                  <c:v>180048.61584754259</c:v>
                </c:pt>
                <c:pt idx="6">
                  <c:v>205795.85567010313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8505008"/>
        <c:axId val="308506968"/>
      </c:barChart>
      <c:catAx>
        <c:axId val="30850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8510104"/>
        <c:crosses val="autoZero"/>
        <c:auto val="1"/>
        <c:lblAlgn val="ctr"/>
        <c:lblOffset val="100"/>
        <c:noMultiLvlLbl val="0"/>
      </c:catAx>
      <c:valAx>
        <c:axId val="3085101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08502656"/>
        <c:crosses val="autoZero"/>
        <c:crossBetween val="between"/>
      </c:valAx>
      <c:valAx>
        <c:axId val="30850696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08505008"/>
        <c:crosses val="max"/>
        <c:crossBetween val="between"/>
      </c:valAx>
      <c:catAx>
        <c:axId val="30850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85069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7672</c:v>
                </c:pt>
                <c:pt idx="1">
                  <c:v>5161</c:v>
                </c:pt>
                <c:pt idx="2">
                  <c:v>8393</c:v>
                </c:pt>
                <c:pt idx="3">
                  <c:v>5046</c:v>
                </c:pt>
                <c:pt idx="4">
                  <c:v>4294</c:v>
                </c:pt>
                <c:pt idx="5">
                  <c:v>5204</c:v>
                </c:pt>
                <c:pt idx="6">
                  <c:v>3131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960</c:v>
                </c:pt>
                <c:pt idx="1">
                  <c:v>799</c:v>
                </c:pt>
                <c:pt idx="2">
                  <c:v>827</c:v>
                </c:pt>
                <c:pt idx="3">
                  <c:v>609</c:v>
                </c:pt>
                <c:pt idx="4">
                  <c:v>481</c:v>
                </c:pt>
                <c:pt idx="5">
                  <c:v>511</c:v>
                </c:pt>
                <c:pt idx="6">
                  <c:v>320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6712</c:v>
                </c:pt>
                <c:pt idx="1">
                  <c:v>4362</c:v>
                </c:pt>
                <c:pt idx="2">
                  <c:v>7566</c:v>
                </c:pt>
                <c:pt idx="3">
                  <c:v>4437</c:v>
                </c:pt>
                <c:pt idx="4">
                  <c:v>3813</c:v>
                </c:pt>
                <c:pt idx="5">
                  <c:v>4693</c:v>
                </c:pt>
                <c:pt idx="6">
                  <c:v>2811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1280</c:v>
                </c:pt>
                <c:pt idx="1">
                  <c:v>1104</c:v>
                </c:pt>
                <c:pt idx="2">
                  <c:v>805</c:v>
                </c:pt>
                <c:pt idx="3">
                  <c:v>226</c:v>
                </c:pt>
                <c:pt idx="4">
                  <c:v>394</c:v>
                </c:pt>
                <c:pt idx="5">
                  <c:v>709</c:v>
                </c:pt>
                <c:pt idx="6">
                  <c:v>2660</c:v>
                </c:pt>
                <c:pt idx="7">
                  <c:v>494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822</c:v>
                </c:pt>
                <c:pt idx="1">
                  <c:v>843</c:v>
                </c:pt>
                <c:pt idx="2">
                  <c:v>482</c:v>
                </c:pt>
                <c:pt idx="3">
                  <c:v>177</c:v>
                </c:pt>
                <c:pt idx="4">
                  <c:v>277</c:v>
                </c:pt>
                <c:pt idx="5">
                  <c:v>645</c:v>
                </c:pt>
                <c:pt idx="6">
                  <c:v>1502</c:v>
                </c:pt>
                <c:pt idx="7">
                  <c:v>413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1161</c:v>
                </c:pt>
                <c:pt idx="1">
                  <c:v>1208</c:v>
                </c:pt>
                <c:pt idx="2">
                  <c:v>819</c:v>
                </c:pt>
                <c:pt idx="3">
                  <c:v>320</c:v>
                </c:pt>
                <c:pt idx="4">
                  <c:v>520</c:v>
                </c:pt>
                <c:pt idx="5">
                  <c:v>1315</c:v>
                </c:pt>
                <c:pt idx="6">
                  <c:v>2322</c:v>
                </c:pt>
                <c:pt idx="7">
                  <c:v>728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747</c:v>
                </c:pt>
                <c:pt idx="1">
                  <c:v>656</c:v>
                </c:pt>
                <c:pt idx="2">
                  <c:v>567</c:v>
                </c:pt>
                <c:pt idx="3">
                  <c:v>212</c:v>
                </c:pt>
                <c:pt idx="4">
                  <c:v>308</c:v>
                </c:pt>
                <c:pt idx="5">
                  <c:v>645</c:v>
                </c:pt>
                <c:pt idx="6">
                  <c:v>1497</c:v>
                </c:pt>
                <c:pt idx="7">
                  <c:v>414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627</c:v>
                </c:pt>
                <c:pt idx="1">
                  <c:v>570</c:v>
                </c:pt>
                <c:pt idx="2">
                  <c:v>449</c:v>
                </c:pt>
                <c:pt idx="3">
                  <c:v>198</c:v>
                </c:pt>
                <c:pt idx="4">
                  <c:v>257</c:v>
                </c:pt>
                <c:pt idx="5">
                  <c:v>630</c:v>
                </c:pt>
                <c:pt idx="6">
                  <c:v>1210</c:v>
                </c:pt>
                <c:pt idx="7">
                  <c:v>353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894</c:v>
                </c:pt>
                <c:pt idx="1">
                  <c:v>679</c:v>
                </c:pt>
                <c:pt idx="2">
                  <c:v>465</c:v>
                </c:pt>
                <c:pt idx="3">
                  <c:v>195</c:v>
                </c:pt>
                <c:pt idx="4">
                  <c:v>342</c:v>
                </c:pt>
                <c:pt idx="5">
                  <c:v>722</c:v>
                </c:pt>
                <c:pt idx="6">
                  <c:v>1367</c:v>
                </c:pt>
                <c:pt idx="7">
                  <c:v>540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527</c:v>
                </c:pt>
                <c:pt idx="1">
                  <c:v>455</c:v>
                </c:pt>
                <c:pt idx="2">
                  <c:v>269</c:v>
                </c:pt>
                <c:pt idx="3">
                  <c:v>158</c:v>
                </c:pt>
                <c:pt idx="4">
                  <c:v>191</c:v>
                </c:pt>
                <c:pt idx="5">
                  <c:v>372</c:v>
                </c:pt>
                <c:pt idx="6">
                  <c:v>810</c:v>
                </c:pt>
                <c:pt idx="7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192288"/>
        <c:axId val="25819385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0.14408029301241498</c:v>
                </c:pt>
                <c:pt idx="1">
                  <c:v>0.18633645301888704</c:v>
                </c:pt>
                <c:pt idx="2">
                  <c:v>0.21015914541094396</c:v>
                </c:pt>
                <c:pt idx="3">
                  <c:v>0.15999138673557278</c:v>
                </c:pt>
                <c:pt idx="4">
                  <c:v>0.1640625</c:v>
                </c:pt>
                <c:pt idx="5">
                  <c:v>0.16439339554917445</c:v>
                </c:pt>
                <c:pt idx="6">
                  <c:v>0.23535744601561046</c:v>
                </c:pt>
                <c:pt idx="7">
                  <c:v>0.16248642243507455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94248"/>
        <c:axId val="258191896"/>
      </c:lineChart>
      <c:catAx>
        <c:axId val="25819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58193856"/>
        <c:crosses val="autoZero"/>
        <c:auto val="1"/>
        <c:lblAlgn val="ctr"/>
        <c:lblOffset val="100"/>
        <c:noMultiLvlLbl val="0"/>
      </c:catAx>
      <c:valAx>
        <c:axId val="258193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8192288"/>
        <c:crosses val="autoZero"/>
        <c:crossBetween val="between"/>
      </c:valAx>
      <c:valAx>
        <c:axId val="2581918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58194248"/>
        <c:crosses val="max"/>
        <c:crossBetween val="between"/>
      </c:valAx>
      <c:catAx>
        <c:axId val="258194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81918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0.62313503904514</c:v>
                </c:pt>
                <c:pt idx="1">
                  <c:v>0.62057667103538661</c:v>
                </c:pt>
                <c:pt idx="2">
                  <c:v>0.6604133079290635</c:v>
                </c:pt>
                <c:pt idx="3">
                  <c:v>0.61061170795878095</c:v>
                </c:pt>
                <c:pt idx="4">
                  <c:v>0.63065610859728505</c:v>
                </c:pt>
                <c:pt idx="5">
                  <c:v>0.62646744930629672</c:v>
                </c:pt>
                <c:pt idx="6">
                  <c:v>0.57948139797068776</c:v>
                </c:pt>
                <c:pt idx="7">
                  <c:v>0.64441904761904767</c:v>
                </c:pt>
                <c:pt idx="8">
                  <c:v>0.57489597780859913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0.16902630520813494</c:v>
                </c:pt>
                <c:pt idx="1">
                  <c:v>0.19619921363040629</c:v>
                </c:pt>
                <c:pt idx="2">
                  <c:v>0.17045287996482486</c:v>
                </c:pt>
                <c:pt idx="3">
                  <c:v>0.1747423810567858</c:v>
                </c:pt>
                <c:pt idx="4">
                  <c:v>0.14309954751131221</c:v>
                </c:pt>
                <c:pt idx="5">
                  <c:v>0.15474919957310565</c:v>
                </c:pt>
                <c:pt idx="6">
                  <c:v>0.19036881945562892</c:v>
                </c:pt>
                <c:pt idx="7">
                  <c:v>0.1424</c:v>
                </c:pt>
                <c:pt idx="8">
                  <c:v>0.18284789644012944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6.1477578143186676E-2</c:v>
                </c:pt>
                <c:pt idx="1">
                  <c:v>3.8794233289646131E-2</c:v>
                </c:pt>
                <c:pt idx="2">
                  <c:v>3.4002638135717425E-2</c:v>
                </c:pt>
                <c:pt idx="3">
                  <c:v>7.2352554264415697E-2</c:v>
                </c:pt>
                <c:pt idx="4">
                  <c:v>2.7149321266968326E-2</c:v>
                </c:pt>
                <c:pt idx="5">
                  <c:v>7.8975453575240134E-2</c:v>
                </c:pt>
                <c:pt idx="6">
                  <c:v>7.6985021742631665E-2</c:v>
                </c:pt>
                <c:pt idx="7">
                  <c:v>8.0685714285714291E-2</c:v>
                </c:pt>
                <c:pt idx="8">
                  <c:v>5.5478502080443831E-2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0.14636107760353839</c:v>
                </c:pt>
                <c:pt idx="1">
                  <c:v>0.14442988204456095</c:v>
                </c:pt>
                <c:pt idx="2">
                  <c:v>0.13513117397039426</c:v>
                </c:pt>
                <c:pt idx="3">
                  <c:v>0.14229335672001753</c:v>
                </c:pt>
                <c:pt idx="4">
                  <c:v>0.19909502262443438</c:v>
                </c:pt>
                <c:pt idx="5">
                  <c:v>0.13980789754535752</c:v>
                </c:pt>
                <c:pt idx="6">
                  <c:v>0.15316476083105171</c:v>
                </c:pt>
                <c:pt idx="7">
                  <c:v>0.13249523809523808</c:v>
                </c:pt>
                <c:pt idx="8">
                  <c:v>0.18677762367082756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189936"/>
        <c:axId val="258186800"/>
      </c:barChart>
      <c:catAx>
        <c:axId val="25818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58186800"/>
        <c:crosses val="autoZero"/>
        <c:auto val="1"/>
        <c:lblAlgn val="ctr"/>
        <c:lblOffset val="100"/>
        <c:noMultiLvlLbl val="0"/>
      </c:catAx>
      <c:valAx>
        <c:axId val="25818680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5818993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0.40067913674539696</c:v>
                </c:pt>
                <c:pt idx="1">
                  <c:v>0.38148166570958025</c:v>
                </c:pt>
                <c:pt idx="2">
                  <c:v>0.45239591204105006</c:v>
                </c:pt>
                <c:pt idx="3">
                  <c:v>0.37571962842047546</c:v>
                </c:pt>
                <c:pt idx="4">
                  <c:v>0.38442081360758623</c:v>
                </c:pt>
                <c:pt idx="5">
                  <c:v>0.40913696786028064</c:v>
                </c:pt>
                <c:pt idx="6">
                  <c:v>0.37793264949296507</c:v>
                </c:pt>
                <c:pt idx="7">
                  <c:v>0.41568089106078004</c:v>
                </c:pt>
                <c:pt idx="8">
                  <c:v>0.37830641779002117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3.2718626562814421E-2</c:v>
                </c:pt>
                <c:pt idx="1">
                  <c:v>4.0943255308493777E-2</c:v>
                </c:pt>
                <c:pt idx="2">
                  <c:v>3.1438234055396259E-2</c:v>
                </c:pt>
                <c:pt idx="3">
                  <c:v>3.0889606989591895E-2</c:v>
                </c:pt>
                <c:pt idx="4">
                  <c:v>2.3725383513099295E-2</c:v>
                </c:pt>
                <c:pt idx="5">
                  <c:v>3.0226117969118976E-2</c:v>
                </c:pt>
                <c:pt idx="6">
                  <c:v>4.2462900165309736E-2</c:v>
                </c:pt>
                <c:pt idx="7">
                  <c:v>2.5552222715022711E-2</c:v>
                </c:pt>
                <c:pt idx="8">
                  <c:v>3.5185475850813983E-2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0.14801730197581134</c:v>
                </c:pt>
                <c:pt idx="1">
                  <c:v>9.8865836921000164E-2</c:v>
                </c:pt>
                <c:pt idx="2">
                  <c:v>9.1210612241426445E-2</c:v>
                </c:pt>
                <c:pt idx="3">
                  <c:v>0.18281943858031932</c:v>
                </c:pt>
                <c:pt idx="4">
                  <c:v>6.2152130905105331E-2</c:v>
                </c:pt>
                <c:pt idx="5">
                  <c:v>0.17424368293609482</c:v>
                </c:pt>
                <c:pt idx="6">
                  <c:v>0.17364977334739842</c:v>
                </c:pt>
                <c:pt idx="7">
                  <c:v>0.19678920725635834</c:v>
                </c:pt>
                <c:pt idx="8">
                  <c:v>0.11183045219363709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0.41858493471597724</c:v>
                </c:pt>
                <c:pt idx="1">
                  <c:v>0.47870924206092585</c:v>
                </c:pt>
                <c:pt idx="2">
                  <c:v>0.42495524166212717</c:v>
                </c:pt>
                <c:pt idx="3">
                  <c:v>0.41057132600961332</c:v>
                </c:pt>
                <c:pt idx="4">
                  <c:v>0.52970167197420914</c:v>
                </c:pt>
                <c:pt idx="5">
                  <c:v>0.38639323123450564</c:v>
                </c:pt>
                <c:pt idx="6">
                  <c:v>0.40595467699432669</c:v>
                </c:pt>
                <c:pt idx="7">
                  <c:v>0.36197767896783878</c:v>
                </c:pt>
                <c:pt idx="8">
                  <c:v>0.47467765416552776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188760"/>
        <c:axId val="258189152"/>
      </c:barChart>
      <c:catAx>
        <c:axId val="258188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58189152"/>
        <c:crosses val="autoZero"/>
        <c:auto val="1"/>
        <c:lblAlgn val="ctr"/>
        <c:lblOffset val="100"/>
        <c:noMultiLvlLbl val="0"/>
      </c:catAx>
      <c:valAx>
        <c:axId val="2581891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581887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297995.82</c:v>
                </c:pt>
                <c:pt idx="1">
                  <c:v>13817.48</c:v>
                </c:pt>
                <c:pt idx="2">
                  <c:v>70035.189999999988</c:v>
                </c:pt>
                <c:pt idx="3">
                  <c:v>12773.550000000003</c:v>
                </c:pt>
                <c:pt idx="4">
                  <c:v>38592.150000000009</c:v>
                </c:pt>
                <c:pt idx="5">
                  <c:v>681838.27999999991</c:v>
                </c:pt>
                <c:pt idx="6">
                  <c:v>302391.37000000005</c:v>
                </c:pt>
                <c:pt idx="7">
                  <c:v>139769.77000000002</c:v>
                </c:pt>
                <c:pt idx="8">
                  <c:v>17873.939999999995</c:v>
                </c:pt>
                <c:pt idx="9">
                  <c:v>221960.87000000005</c:v>
                </c:pt>
                <c:pt idx="10">
                  <c:v>103420.17000000001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02968"/>
        <c:axId val="2591025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4950</c:v>
                </c:pt>
                <c:pt idx="1">
                  <c:v>190</c:v>
                </c:pt>
                <c:pt idx="2">
                  <c:v>1441</c:v>
                </c:pt>
                <c:pt idx="3">
                  <c:v>287</c:v>
                </c:pt>
                <c:pt idx="4">
                  <c:v>2901</c:v>
                </c:pt>
                <c:pt idx="5">
                  <c:v>6132</c:v>
                </c:pt>
                <c:pt idx="6">
                  <c:v>3161</c:v>
                </c:pt>
                <c:pt idx="7">
                  <c:v>1340</c:v>
                </c:pt>
                <c:pt idx="8">
                  <c:v>255</c:v>
                </c:pt>
                <c:pt idx="9">
                  <c:v>1066</c:v>
                </c:pt>
                <c:pt idx="10">
                  <c:v>7722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06104"/>
        <c:axId val="259108456"/>
      </c:lineChart>
      <c:catAx>
        <c:axId val="25910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59108456"/>
        <c:crosses val="autoZero"/>
        <c:auto val="1"/>
        <c:lblAlgn val="ctr"/>
        <c:lblOffset val="100"/>
        <c:noMultiLvlLbl val="0"/>
      </c:catAx>
      <c:valAx>
        <c:axId val="259108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9106104"/>
        <c:crosses val="autoZero"/>
        <c:crossBetween val="between"/>
      </c:valAx>
      <c:valAx>
        <c:axId val="2591025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59102968"/>
        <c:crosses val="max"/>
        <c:crossBetween val="between"/>
      </c:valAx>
      <c:catAx>
        <c:axId val="25910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1025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6368.92</c:v>
                </c:pt>
                <c:pt idx="1">
                  <c:v>79.41</c:v>
                </c:pt>
                <c:pt idx="2">
                  <c:v>13234.539999999999</c:v>
                </c:pt>
                <c:pt idx="3">
                  <c:v>3096.7700000000004</c:v>
                </c:pt>
                <c:pt idx="4">
                  <c:v>3959.5599999999995</c:v>
                </c:pt>
                <c:pt idx="5">
                  <c:v>14073.500000000002</c:v>
                </c:pt>
                <c:pt idx="6">
                  <c:v>67241.83</c:v>
                </c:pt>
                <c:pt idx="7">
                  <c:v>2228.67</c:v>
                </c:pt>
                <c:pt idx="8">
                  <c:v>520.06000000000006</c:v>
                </c:pt>
                <c:pt idx="9">
                  <c:v>20693.619999999995</c:v>
                </c:pt>
                <c:pt idx="10">
                  <c:v>23691.440000000006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07280"/>
        <c:axId val="2591010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324</c:v>
                </c:pt>
                <c:pt idx="1">
                  <c:v>2</c:v>
                </c:pt>
                <c:pt idx="2">
                  <c:v>419</c:v>
                </c:pt>
                <c:pt idx="3">
                  <c:v>87</c:v>
                </c:pt>
                <c:pt idx="4">
                  <c:v>312</c:v>
                </c:pt>
                <c:pt idx="5">
                  <c:v>510</c:v>
                </c:pt>
                <c:pt idx="6">
                  <c:v>2122</c:v>
                </c:pt>
                <c:pt idx="7">
                  <c:v>71</c:v>
                </c:pt>
                <c:pt idx="8">
                  <c:v>13</c:v>
                </c:pt>
                <c:pt idx="9">
                  <c:v>257</c:v>
                </c:pt>
                <c:pt idx="10">
                  <c:v>3870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04928"/>
        <c:axId val="259107672"/>
      </c:lineChart>
      <c:catAx>
        <c:axId val="2591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59107672"/>
        <c:crosses val="autoZero"/>
        <c:auto val="1"/>
        <c:lblAlgn val="ctr"/>
        <c:lblOffset val="100"/>
        <c:noMultiLvlLbl val="0"/>
      </c:catAx>
      <c:valAx>
        <c:axId val="2591076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59104928"/>
        <c:crosses val="autoZero"/>
        <c:crossBetween val="between"/>
      </c:valAx>
      <c:valAx>
        <c:axId val="2591010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59107280"/>
        <c:crosses val="max"/>
        <c:crossBetween val="between"/>
      </c:valAx>
      <c:catAx>
        <c:axId val="25910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1010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36.5%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29.6%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714235</v>
      </c>
      <c r="D5" s="30">
        <f>SUM(E5:F5)</f>
        <v>212432</v>
      </c>
      <c r="E5" s="31">
        <f>SUM(E6:E13)</f>
        <v>107289</v>
      </c>
      <c r="F5" s="32">
        <f t="shared" ref="F5:G5" si="0">SUM(F6:F13)</f>
        <v>105143</v>
      </c>
      <c r="G5" s="29">
        <f t="shared" si="0"/>
        <v>224571</v>
      </c>
      <c r="H5" s="33">
        <f>D5/C5</f>
        <v>0.29742591724012407</v>
      </c>
      <c r="I5" s="26"/>
      <c r="J5" s="24">
        <f t="shared" ref="J5:J13" si="1">C5-D5-G5</f>
        <v>277232</v>
      </c>
      <c r="K5" s="58">
        <f>E5/C5</f>
        <v>0.15021526528383516</v>
      </c>
      <c r="L5" s="58">
        <f>F5/C5</f>
        <v>0.14721065195628891</v>
      </c>
    </row>
    <row r="6" spans="1:12" ht="20.100000000000001" customHeight="1" thickTop="1" x14ac:dyDescent="0.15">
      <c r="B6" s="18" t="s">
        <v>18</v>
      </c>
      <c r="C6" s="34">
        <v>183808</v>
      </c>
      <c r="D6" s="35">
        <f t="shared" ref="D6:D13" si="2">SUM(E6:F6)</f>
        <v>42046</v>
      </c>
      <c r="E6" s="36">
        <v>23298</v>
      </c>
      <c r="F6" s="37">
        <v>18748</v>
      </c>
      <c r="G6" s="34">
        <v>59405</v>
      </c>
      <c r="H6" s="38">
        <f t="shared" ref="H6:H13" si="3">D6/C6</f>
        <v>0.22874956476323119</v>
      </c>
      <c r="I6" s="26"/>
      <c r="J6" s="24">
        <f t="shared" si="1"/>
        <v>82357</v>
      </c>
      <c r="K6" s="58">
        <f t="shared" ref="K6:K13" si="4">E6/C6</f>
        <v>0.12675182799442897</v>
      </c>
      <c r="L6" s="58">
        <f t="shared" ref="L6:L13" si="5">F6/C6</f>
        <v>0.10199773676880222</v>
      </c>
    </row>
    <row r="7" spans="1:12" ht="20.100000000000001" customHeight="1" x14ac:dyDescent="0.15">
      <c r="B7" s="19" t="s">
        <v>19</v>
      </c>
      <c r="C7" s="39">
        <v>94754</v>
      </c>
      <c r="D7" s="40">
        <f t="shared" si="2"/>
        <v>29597</v>
      </c>
      <c r="E7" s="41">
        <v>14966</v>
      </c>
      <c r="F7" s="42">
        <v>14631</v>
      </c>
      <c r="G7" s="39">
        <v>29853</v>
      </c>
      <c r="H7" s="43">
        <f t="shared" si="3"/>
        <v>0.31235620659813834</v>
      </c>
      <c r="I7" s="26"/>
      <c r="J7" s="24">
        <f t="shared" si="1"/>
        <v>35304</v>
      </c>
      <c r="K7" s="58">
        <f t="shared" si="4"/>
        <v>0.15794583869810244</v>
      </c>
      <c r="L7" s="58">
        <f t="shared" si="5"/>
        <v>0.15441036790003587</v>
      </c>
    </row>
    <row r="8" spans="1:12" ht="20.100000000000001" customHeight="1" x14ac:dyDescent="0.15">
      <c r="B8" s="19" t="s">
        <v>20</v>
      </c>
      <c r="C8" s="39">
        <v>52797</v>
      </c>
      <c r="D8" s="40">
        <f t="shared" si="2"/>
        <v>18348</v>
      </c>
      <c r="E8" s="41">
        <v>9054</v>
      </c>
      <c r="F8" s="42">
        <v>9294</v>
      </c>
      <c r="G8" s="39">
        <v>16171</v>
      </c>
      <c r="H8" s="43">
        <f t="shared" si="3"/>
        <v>0.3475197454400818</v>
      </c>
      <c r="I8" s="26"/>
      <c r="J8" s="24">
        <f t="shared" si="1"/>
        <v>18278</v>
      </c>
      <c r="K8" s="58">
        <f t="shared" si="4"/>
        <v>0.17148701630774477</v>
      </c>
      <c r="L8" s="58">
        <f t="shared" si="5"/>
        <v>0.17603272913233706</v>
      </c>
    </row>
    <row r="9" spans="1:12" ht="20.100000000000001" customHeight="1" x14ac:dyDescent="0.15">
      <c r="B9" s="19" t="s">
        <v>21</v>
      </c>
      <c r="C9" s="39">
        <v>31913</v>
      </c>
      <c r="D9" s="40">
        <f t="shared" si="2"/>
        <v>9288</v>
      </c>
      <c r="E9" s="41">
        <v>4769</v>
      </c>
      <c r="F9" s="42">
        <v>4519</v>
      </c>
      <c r="G9" s="39">
        <v>10239</v>
      </c>
      <c r="H9" s="43">
        <f t="shared" si="3"/>
        <v>0.29104126844859463</v>
      </c>
      <c r="I9" s="26"/>
      <c r="J9" s="24">
        <f t="shared" si="1"/>
        <v>12386</v>
      </c>
      <c r="K9" s="58">
        <f t="shared" si="4"/>
        <v>0.14943753329364209</v>
      </c>
      <c r="L9" s="58">
        <f t="shared" si="5"/>
        <v>0.14160373515495253</v>
      </c>
    </row>
    <row r="10" spans="1:12" ht="20.100000000000001" customHeight="1" x14ac:dyDescent="0.15">
      <c r="B10" s="19" t="s">
        <v>22</v>
      </c>
      <c r="C10" s="39">
        <v>46127</v>
      </c>
      <c r="D10" s="40">
        <f t="shared" si="2"/>
        <v>13952</v>
      </c>
      <c r="E10" s="41">
        <v>6692</v>
      </c>
      <c r="F10" s="42">
        <v>7260</v>
      </c>
      <c r="G10" s="39">
        <v>14416</v>
      </c>
      <c r="H10" s="43">
        <f t="shared" si="3"/>
        <v>0.30246926962516529</v>
      </c>
      <c r="I10" s="26"/>
      <c r="J10" s="24">
        <f t="shared" si="1"/>
        <v>17759</v>
      </c>
      <c r="K10" s="58">
        <f t="shared" si="4"/>
        <v>0.14507772020725387</v>
      </c>
      <c r="L10" s="58">
        <f t="shared" si="5"/>
        <v>0.15739154941791142</v>
      </c>
    </row>
    <row r="11" spans="1:12" ht="20.100000000000001" customHeight="1" x14ac:dyDescent="0.15">
      <c r="B11" s="19" t="s">
        <v>23</v>
      </c>
      <c r="C11" s="39">
        <v>101919</v>
      </c>
      <c r="D11" s="40">
        <f t="shared" si="2"/>
        <v>30646</v>
      </c>
      <c r="E11" s="41">
        <v>15022</v>
      </c>
      <c r="F11" s="42">
        <v>15624</v>
      </c>
      <c r="G11" s="39">
        <v>32637</v>
      </c>
      <c r="H11" s="43">
        <f t="shared" si="3"/>
        <v>0.30068976343959419</v>
      </c>
      <c r="I11" s="26"/>
      <c r="J11" s="24">
        <f t="shared" si="1"/>
        <v>38636</v>
      </c>
      <c r="K11" s="58">
        <f t="shared" si="4"/>
        <v>0.14739155603960008</v>
      </c>
      <c r="L11" s="58">
        <f t="shared" si="5"/>
        <v>0.15329820739999411</v>
      </c>
    </row>
    <row r="12" spans="1:12" ht="20.100000000000001" customHeight="1" x14ac:dyDescent="0.15">
      <c r="B12" s="19" t="s">
        <v>24</v>
      </c>
      <c r="C12" s="39">
        <v>143139</v>
      </c>
      <c r="D12" s="40">
        <f t="shared" si="2"/>
        <v>48301</v>
      </c>
      <c r="E12" s="41">
        <v>23847</v>
      </c>
      <c r="F12" s="42">
        <v>24454</v>
      </c>
      <c r="G12" s="39">
        <v>43540</v>
      </c>
      <c r="H12" s="43">
        <f t="shared" si="3"/>
        <v>0.33744122845625579</v>
      </c>
      <c r="I12" s="26"/>
      <c r="J12" s="24">
        <f t="shared" si="1"/>
        <v>51298</v>
      </c>
      <c r="K12" s="58">
        <f t="shared" si="4"/>
        <v>0.16660029761280992</v>
      </c>
      <c r="L12" s="58">
        <f t="shared" si="5"/>
        <v>0.17084093084344587</v>
      </c>
    </row>
    <row r="13" spans="1:12" ht="20.100000000000001" customHeight="1" x14ac:dyDescent="0.15">
      <c r="B13" s="19" t="s">
        <v>25</v>
      </c>
      <c r="C13" s="39">
        <v>59778</v>
      </c>
      <c r="D13" s="40">
        <f t="shared" si="2"/>
        <v>20254</v>
      </c>
      <c r="E13" s="41">
        <v>9641</v>
      </c>
      <c r="F13" s="42">
        <v>10613</v>
      </c>
      <c r="G13" s="39">
        <v>18310</v>
      </c>
      <c r="H13" s="43">
        <f t="shared" si="3"/>
        <v>0.33882030178326472</v>
      </c>
      <c r="I13" s="26"/>
      <c r="J13" s="24">
        <f t="shared" si="1"/>
        <v>21214</v>
      </c>
      <c r="K13" s="58">
        <f t="shared" si="4"/>
        <v>0.16128006959081936</v>
      </c>
      <c r="L13" s="58">
        <f t="shared" si="5"/>
        <v>0.17754023219244539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7672</v>
      </c>
      <c r="E4" s="46">
        <f t="shared" ref="E4:K4" si="0">SUM(E5:E6)</f>
        <v>5161</v>
      </c>
      <c r="F4" s="46">
        <f t="shared" si="0"/>
        <v>8393</v>
      </c>
      <c r="G4" s="46">
        <f t="shared" si="0"/>
        <v>5046</v>
      </c>
      <c r="H4" s="46">
        <f t="shared" si="0"/>
        <v>4294</v>
      </c>
      <c r="I4" s="46">
        <f t="shared" si="0"/>
        <v>5204</v>
      </c>
      <c r="J4" s="45">
        <f t="shared" si="0"/>
        <v>3131</v>
      </c>
      <c r="K4" s="47">
        <f t="shared" si="0"/>
        <v>38901</v>
      </c>
      <c r="L4" s="55">
        <f>K4/人口統計!D5</f>
        <v>0.18312212849288242</v>
      </c>
    </row>
    <row r="5" spans="1:12" ht="20.100000000000001" customHeight="1" x14ac:dyDescent="0.15">
      <c r="B5" s="115"/>
      <c r="C5" s="116" t="s">
        <v>39</v>
      </c>
      <c r="D5" s="48">
        <v>960</v>
      </c>
      <c r="E5" s="49">
        <v>799</v>
      </c>
      <c r="F5" s="49">
        <v>827</v>
      </c>
      <c r="G5" s="49">
        <v>609</v>
      </c>
      <c r="H5" s="49">
        <v>481</v>
      </c>
      <c r="I5" s="49">
        <v>511</v>
      </c>
      <c r="J5" s="48">
        <v>320</v>
      </c>
      <c r="K5" s="50">
        <f>SUM(D5:J5)</f>
        <v>4507</v>
      </c>
      <c r="L5" s="56">
        <f>K5/人口統計!D5</f>
        <v>2.1216200949009566E-2</v>
      </c>
    </row>
    <row r="6" spans="1:12" ht="20.100000000000001" customHeight="1" x14ac:dyDescent="0.15">
      <c r="B6" s="115"/>
      <c r="C6" s="117" t="s">
        <v>40</v>
      </c>
      <c r="D6" s="51">
        <v>6712</v>
      </c>
      <c r="E6" s="52">
        <v>4362</v>
      </c>
      <c r="F6" s="52">
        <v>7566</v>
      </c>
      <c r="G6" s="52">
        <v>4437</v>
      </c>
      <c r="H6" s="52">
        <v>3813</v>
      </c>
      <c r="I6" s="52">
        <v>4693</v>
      </c>
      <c r="J6" s="51">
        <v>2811</v>
      </c>
      <c r="K6" s="53">
        <f>SUM(D6:J6)</f>
        <v>34394</v>
      </c>
      <c r="L6" s="57">
        <f>K6/人口統計!D5</f>
        <v>0.16190592754387287</v>
      </c>
    </row>
    <row r="7" spans="1:12" ht="20.100000000000001" customHeight="1" thickBot="1" x14ac:dyDescent="0.2">
      <c r="B7" s="193" t="s">
        <v>63</v>
      </c>
      <c r="C7" s="194"/>
      <c r="D7" s="45">
        <v>87</v>
      </c>
      <c r="E7" s="46">
        <v>115</v>
      </c>
      <c r="F7" s="46">
        <v>117</v>
      </c>
      <c r="G7" s="46">
        <v>108</v>
      </c>
      <c r="H7" s="46">
        <v>101</v>
      </c>
      <c r="I7" s="46">
        <v>87</v>
      </c>
      <c r="J7" s="45">
        <v>80</v>
      </c>
      <c r="K7" s="47">
        <f>SUM(D7:J7)</f>
        <v>695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7759</v>
      </c>
      <c r="E8" s="34">
        <f t="shared" ref="E8:K8" si="1">E4+E7</f>
        <v>5276</v>
      </c>
      <c r="F8" s="34">
        <f t="shared" si="1"/>
        <v>8510</v>
      </c>
      <c r="G8" s="34">
        <f t="shared" si="1"/>
        <v>5154</v>
      </c>
      <c r="H8" s="34">
        <f t="shared" si="1"/>
        <v>4395</v>
      </c>
      <c r="I8" s="34">
        <f t="shared" si="1"/>
        <v>5291</v>
      </c>
      <c r="J8" s="35">
        <f t="shared" si="1"/>
        <v>3211</v>
      </c>
      <c r="K8" s="54">
        <f t="shared" si="1"/>
        <v>39596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1280</v>
      </c>
      <c r="E23" s="39">
        <v>822</v>
      </c>
      <c r="F23" s="39">
        <v>1161</v>
      </c>
      <c r="G23" s="39">
        <v>747</v>
      </c>
      <c r="H23" s="39">
        <v>627</v>
      </c>
      <c r="I23" s="39">
        <v>894</v>
      </c>
      <c r="J23" s="40">
        <v>527</v>
      </c>
      <c r="K23" s="167">
        <f t="shared" ref="K23:K30" si="2">SUM(D23:J23)</f>
        <v>6058</v>
      </c>
      <c r="L23" s="188">
        <f>K23/人口統計!D6</f>
        <v>0.14408029301241498</v>
      </c>
    </row>
    <row r="24" spans="1:12" ht="20.100000000000001" customHeight="1" x14ac:dyDescent="0.15">
      <c r="B24" s="197" t="s">
        <v>19</v>
      </c>
      <c r="C24" s="199"/>
      <c r="D24" s="45">
        <v>1104</v>
      </c>
      <c r="E24" s="46">
        <v>843</v>
      </c>
      <c r="F24" s="46">
        <v>1208</v>
      </c>
      <c r="G24" s="46">
        <v>656</v>
      </c>
      <c r="H24" s="46">
        <v>570</v>
      </c>
      <c r="I24" s="46">
        <v>679</v>
      </c>
      <c r="J24" s="45">
        <v>455</v>
      </c>
      <c r="K24" s="47">
        <f t="shared" si="2"/>
        <v>5515</v>
      </c>
      <c r="L24" s="55">
        <f>K24/人口統計!D7</f>
        <v>0.18633645301888704</v>
      </c>
    </row>
    <row r="25" spans="1:12" ht="20.100000000000001" customHeight="1" x14ac:dyDescent="0.15">
      <c r="B25" s="197" t="s">
        <v>20</v>
      </c>
      <c r="C25" s="199"/>
      <c r="D25" s="45">
        <v>805</v>
      </c>
      <c r="E25" s="46">
        <v>482</v>
      </c>
      <c r="F25" s="46">
        <v>819</v>
      </c>
      <c r="G25" s="46">
        <v>567</v>
      </c>
      <c r="H25" s="46">
        <v>449</v>
      </c>
      <c r="I25" s="46">
        <v>465</v>
      </c>
      <c r="J25" s="45">
        <v>269</v>
      </c>
      <c r="K25" s="47">
        <f t="shared" si="2"/>
        <v>3856</v>
      </c>
      <c r="L25" s="55">
        <f>K25/人口統計!D8</f>
        <v>0.21015914541094396</v>
      </c>
    </row>
    <row r="26" spans="1:12" ht="20.100000000000001" customHeight="1" x14ac:dyDescent="0.15">
      <c r="B26" s="197" t="s">
        <v>21</v>
      </c>
      <c r="C26" s="199"/>
      <c r="D26" s="45">
        <v>226</v>
      </c>
      <c r="E26" s="46">
        <v>177</v>
      </c>
      <c r="F26" s="46">
        <v>320</v>
      </c>
      <c r="G26" s="46">
        <v>212</v>
      </c>
      <c r="H26" s="46">
        <v>198</v>
      </c>
      <c r="I26" s="46">
        <v>195</v>
      </c>
      <c r="J26" s="45">
        <v>158</v>
      </c>
      <c r="K26" s="47">
        <f t="shared" si="2"/>
        <v>1486</v>
      </c>
      <c r="L26" s="55">
        <f>K26/人口統計!D9</f>
        <v>0.15999138673557278</v>
      </c>
    </row>
    <row r="27" spans="1:12" ht="20.100000000000001" customHeight="1" x14ac:dyDescent="0.15">
      <c r="B27" s="197" t="s">
        <v>22</v>
      </c>
      <c r="C27" s="199"/>
      <c r="D27" s="45">
        <v>394</v>
      </c>
      <c r="E27" s="46">
        <v>277</v>
      </c>
      <c r="F27" s="46">
        <v>520</v>
      </c>
      <c r="G27" s="46">
        <v>308</v>
      </c>
      <c r="H27" s="46">
        <v>257</v>
      </c>
      <c r="I27" s="46">
        <v>342</v>
      </c>
      <c r="J27" s="45">
        <v>191</v>
      </c>
      <c r="K27" s="47">
        <f t="shared" si="2"/>
        <v>2289</v>
      </c>
      <c r="L27" s="55">
        <f>K27/人口統計!D10</f>
        <v>0.1640625</v>
      </c>
    </row>
    <row r="28" spans="1:12" ht="20.100000000000001" customHeight="1" x14ac:dyDescent="0.15">
      <c r="B28" s="197" t="s">
        <v>23</v>
      </c>
      <c r="C28" s="199"/>
      <c r="D28" s="45">
        <v>709</v>
      </c>
      <c r="E28" s="46">
        <v>645</v>
      </c>
      <c r="F28" s="46">
        <v>1315</v>
      </c>
      <c r="G28" s="46">
        <v>645</v>
      </c>
      <c r="H28" s="46">
        <v>630</v>
      </c>
      <c r="I28" s="46">
        <v>722</v>
      </c>
      <c r="J28" s="45">
        <v>372</v>
      </c>
      <c r="K28" s="47">
        <f t="shared" si="2"/>
        <v>5038</v>
      </c>
      <c r="L28" s="55">
        <f>K28/人口統計!D11</f>
        <v>0.16439339554917445</v>
      </c>
    </row>
    <row r="29" spans="1:12" ht="20.100000000000001" customHeight="1" x14ac:dyDescent="0.15">
      <c r="B29" s="197" t="s">
        <v>24</v>
      </c>
      <c r="C29" s="198"/>
      <c r="D29" s="40">
        <v>2660</v>
      </c>
      <c r="E29" s="39">
        <v>1502</v>
      </c>
      <c r="F29" s="39">
        <v>2322</v>
      </c>
      <c r="G29" s="39">
        <v>1497</v>
      </c>
      <c r="H29" s="39">
        <v>1210</v>
      </c>
      <c r="I29" s="39">
        <v>1367</v>
      </c>
      <c r="J29" s="40">
        <v>810</v>
      </c>
      <c r="K29" s="167">
        <f t="shared" si="2"/>
        <v>11368</v>
      </c>
      <c r="L29" s="168">
        <f>K29/人口統計!D12</f>
        <v>0.23535744601561046</v>
      </c>
    </row>
    <row r="30" spans="1:12" ht="20.100000000000001" customHeight="1" x14ac:dyDescent="0.15">
      <c r="B30" s="197" t="s">
        <v>25</v>
      </c>
      <c r="C30" s="198"/>
      <c r="D30" s="40">
        <v>494</v>
      </c>
      <c r="E30" s="39">
        <v>413</v>
      </c>
      <c r="F30" s="39">
        <v>728</v>
      </c>
      <c r="G30" s="39">
        <v>414</v>
      </c>
      <c r="H30" s="39">
        <v>353</v>
      </c>
      <c r="I30" s="39">
        <v>540</v>
      </c>
      <c r="J30" s="40">
        <v>349</v>
      </c>
      <c r="K30" s="167">
        <f t="shared" si="2"/>
        <v>3291</v>
      </c>
      <c r="L30" s="168">
        <f>K30/人口統計!D13</f>
        <v>0.16248642243507455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29445</v>
      </c>
      <c r="E5" s="174">
        <v>1900468.5899999994</v>
      </c>
      <c r="F5" s="175">
        <v>7987</v>
      </c>
      <c r="G5" s="176">
        <v>155188.32000000007</v>
      </c>
      <c r="H5" s="173">
        <v>2905</v>
      </c>
      <c r="I5" s="174">
        <v>702063.59</v>
      </c>
      <c r="J5" s="175">
        <v>6916</v>
      </c>
      <c r="K5" s="176">
        <v>1985397.9099999995</v>
      </c>
      <c r="M5" s="147">
        <f>Q5+Q7</f>
        <v>37432</v>
      </c>
      <c r="N5" s="119" t="s">
        <v>106</v>
      </c>
      <c r="O5" s="120"/>
      <c r="P5" s="132"/>
      <c r="Q5" s="121">
        <v>29445</v>
      </c>
      <c r="R5" s="122">
        <v>1900468.5899999994</v>
      </c>
      <c r="S5" s="122">
        <f>R5/Q5*100</f>
        <v>6454.2998471726933</v>
      </c>
    </row>
    <row r="6" spans="1:19" ht="20.100000000000001" customHeight="1" thickTop="1" x14ac:dyDescent="0.15">
      <c r="B6" s="203" t="s">
        <v>112</v>
      </c>
      <c r="C6" s="203"/>
      <c r="D6" s="169">
        <v>4735</v>
      </c>
      <c r="E6" s="170">
        <v>277934.34999999992</v>
      </c>
      <c r="F6" s="171">
        <v>1497</v>
      </c>
      <c r="G6" s="172">
        <v>29829.839999999993</v>
      </c>
      <c r="H6" s="169">
        <v>296</v>
      </c>
      <c r="I6" s="170">
        <v>72030.229999999981</v>
      </c>
      <c r="J6" s="171">
        <v>1102</v>
      </c>
      <c r="K6" s="172">
        <v>348771.00000000006</v>
      </c>
      <c r="M6" s="58"/>
      <c r="N6" s="123"/>
      <c r="O6" s="92" t="s">
        <v>103</v>
      </c>
      <c r="P6" s="105"/>
      <c r="Q6" s="96">
        <f>Q5/Q$13</f>
        <v>0.62313503904514</v>
      </c>
      <c r="R6" s="97">
        <f>R5/R$13</f>
        <v>0.40067913674539696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4506</v>
      </c>
      <c r="E7" s="144">
        <v>281911.44000000012</v>
      </c>
      <c r="F7" s="145">
        <v>1163</v>
      </c>
      <c r="G7" s="146">
        <v>19590.8</v>
      </c>
      <c r="H7" s="143">
        <v>232</v>
      </c>
      <c r="I7" s="144">
        <v>56838.080000000002</v>
      </c>
      <c r="J7" s="145">
        <v>922</v>
      </c>
      <c r="K7" s="146">
        <v>264811.73000000004</v>
      </c>
      <c r="M7" s="58"/>
      <c r="N7" s="124" t="s">
        <v>107</v>
      </c>
      <c r="O7" s="125"/>
      <c r="P7" s="133"/>
      <c r="Q7" s="126">
        <v>7987</v>
      </c>
      <c r="R7" s="127">
        <v>155188.32000000007</v>
      </c>
      <c r="S7" s="127">
        <f>R7/Q7*100</f>
        <v>1943.0113935144618</v>
      </c>
    </row>
    <row r="8" spans="1:19" ht="20.100000000000001" customHeight="1" x14ac:dyDescent="0.15">
      <c r="B8" s="200" t="s">
        <v>114</v>
      </c>
      <c r="C8" s="200"/>
      <c r="D8" s="143">
        <v>2785</v>
      </c>
      <c r="E8" s="144">
        <v>178917.92000000004</v>
      </c>
      <c r="F8" s="145">
        <v>797</v>
      </c>
      <c r="G8" s="146">
        <v>14709.649999999996</v>
      </c>
      <c r="H8" s="143">
        <v>330</v>
      </c>
      <c r="I8" s="144">
        <v>87058.73</v>
      </c>
      <c r="J8" s="145">
        <v>649</v>
      </c>
      <c r="K8" s="146">
        <v>195514.32</v>
      </c>
      <c r="L8" s="87"/>
      <c r="M8" s="86"/>
      <c r="N8" s="128"/>
      <c r="O8" s="92" t="s">
        <v>103</v>
      </c>
      <c r="P8" s="105"/>
      <c r="Q8" s="96">
        <f>Q7/Q$13</f>
        <v>0.16902630520813494</v>
      </c>
      <c r="R8" s="97">
        <f>R7/R$13</f>
        <v>3.2718626562814421E-2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1115</v>
      </c>
      <c r="E9" s="144">
        <v>73304.34</v>
      </c>
      <c r="F9" s="145">
        <v>253</v>
      </c>
      <c r="G9" s="146">
        <v>4524.1400000000003</v>
      </c>
      <c r="H9" s="143">
        <v>48</v>
      </c>
      <c r="I9" s="144">
        <v>11851.65</v>
      </c>
      <c r="J9" s="145">
        <v>352</v>
      </c>
      <c r="K9" s="146">
        <v>101007.62000000001</v>
      </c>
      <c r="L9" s="87"/>
      <c r="M9" s="86"/>
      <c r="N9" s="124" t="s">
        <v>108</v>
      </c>
      <c r="O9" s="125"/>
      <c r="P9" s="133"/>
      <c r="Q9" s="126">
        <v>2905</v>
      </c>
      <c r="R9" s="127">
        <v>702063.59</v>
      </c>
      <c r="S9" s="127">
        <f>R9/Q9*100</f>
        <v>24167.421342512906</v>
      </c>
    </row>
    <row r="10" spans="1:19" ht="20.100000000000001" customHeight="1" x14ac:dyDescent="0.15">
      <c r="B10" s="200" t="s">
        <v>116</v>
      </c>
      <c r="C10" s="200"/>
      <c r="D10" s="143">
        <v>1761</v>
      </c>
      <c r="E10" s="144">
        <v>120440.46</v>
      </c>
      <c r="F10" s="145">
        <v>435</v>
      </c>
      <c r="G10" s="146">
        <v>8897.8700000000008</v>
      </c>
      <c r="H10" s="143">
        <v>222</v>
      </c>
      <c r="I10" s="144">
        <v>51293.310000000005</v>
      </c>
      <c r="J10" s="145">
        <v>393</v>
      </c>
      <c r="K10" s="146">
        <v>113745.23000000001</v>
      </c>
      <c r="L10" s="87"/>
      <c r="M10" s="86"/>
      <c r="N10" s="93"/>
      <c r="O10" s="92" t="s">
        <v>103</v>
      </c>
      <c r="P10" s="105"/>
      <c r="Q10" s="96">
        <f>Q9/Q$13</f>
        <v>6.1477578143186676E-2</v>
      </c>
      <c r="R10" s="97">
        <f>R9/R$13</f>
        <v>0.14801730197581134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3598</v>
      </c>
      <c r="E11" s="144">
        <v>245429.12999999998</v>
      </c>
      <c r="F11" s="145">
        <v>1182</v>
      </c>
      <c r="G11" s="146">
        <v>27575.37</v>
      </c>
      <c r="H11" s="143">
        <v>478</v>
      </c>
      <c r="I11" s="144">
        <v>112768.01</v>
      </c>
      <c r="J11" s="145">
        <v>951</v>
      </c>
      <c r="K11" s="146">
        <v>263626.61</v>
      </c>
      <c r="L11" s="87"/>
      <c r="M11" s="86"/>
      <c r="N11" s="124" t="s">
        <v>109</v>
      </c>
      <c r="O11" s="125"/>
      <c r="P11" s="133"/>
      <c r="Q11" s="99">
        <v>6916</v>
      </c>
      <c r="R11" s="100">
        <v>1985397.9099999995</v>
      </c>
      <c r="S11" s="100">
        <f>R11/Q11*100</f>
        <v>28707.315066512427</v>
      </c>
    </row>
    <row r="12" spans="1:19" ht="20.100000000000001" customHeight="1" thickBot="1" x14ac:dyDescent="0.2">
      <c r="B12" s="200" t="s">
        <v>118</v>
      </c>
      <c r="C12" s="200"/>
      <c r="D12" s="143">
        <v>8458</v>
      </c>
      <c r="E12" s="144">
        <v>543499.97999999975</v>
      </c>
      <c r="F12" s="145">
        <v>1869</v>
      </c>
      <c r="G12" s="146">
        <v>33409.360000000001</v>
      </c>
      <c r="H12" s="143">
        <v>1059</v>
      </c>
      <c r="I12" s="144">
        <v>257300.56999999989</v>
      </c>
      <c r="J12" s="145">
        <v>1739</v>
      </c>
      <c r="K12" s="146">
        <v>473283.39000000007</v>
      </c>
      <c r="L12" s="87"/>
      <c r="M12" s="86"/>
      <c r="N12" s="123"/>
      <c r="O12" s="82" t="s">
        <v>103</v>
      </c>
      <c r="P12" s="106"/>
      <c r="Q12" s="101">
        <f>Q11/Q$13</f>
        <v>0.14636107760353839</v>
      </c>
      <c r="R12" s="102">
        <f>R11/R$13</f>
        <v>0.41858493471597724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2487</v>
      </c>
      <c r="E13" s="144">
        <v>179030.96999999994</v>
      </c>
      <c r="F13" s="145">
        <v>791</v>
      </c>
      <c r="G13" s="146">
        <v>16651.289999999997</v>
      </c>
      <c r="H13" s="143">
        <v>240</v>
      </c>
      <c r="I13" s="144">
        <v>52923.01</v>
      </c>
      <c r="J13" s="145">
        <v>808</v>
      </c>
      <c r="K13" s="146">
        <v>224638.00999999998</v>
      </c>
      <c r="M13" s="58"/>
      <c r="N13" s="129" t="s">
        <v>110</v>
      </c>
      <c r="O13" s="130"/>
      <c r="P13" s="131"/>
      <c r="Q13" s="94">
        <f>Q5+Q7+Q9+Q11</f>
        <v>47253</v>
      </c>
      <c r="R13" s="95">
        <f>R5+R7+R9+R11</f>
        <v>4743118.4099999992</v>
      </c>
      <c r="S13" s="95">
        <f>R13/Q13*100</f>
        <v>10037.708526442764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0.62313503904514</v>
      </c>
      <c r="O16" s="58">
        <f>F5/(D5+F5+H5+J5)</f>
        <v>0.16902630520813494</v>
      </c>
      <c r="P16" s="58">
        <f>H5/(D5+F5+H5+J5)</f>
        <v>6.1477578143186676E-2</v>
      </c>
      <c r="Q16" s="58">
        <f>J5/(D5+F5+H5+J5)</f>
        <v>0.14636107760353839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0.62057667103538661</v>
      </c>
      <c r="O17" s="58">
        <f t="shared" ref="O17:O23" si="1">F6/(D6+F6+H6+J6)</f>
        <v>0.19619921363040629</v>
      </c>
      <c r="P17" s="58">
        <f t="shared" ref="P17:P23" si="2">H6/(D6+F6+H6+J6)</f>
        <v>3.8794233289646131E-2</v>
      </c>
      <c r="Q17" s="58">
        <f t="shared" ref="Q17:Q23" si="3">J6/(D6+F6+H6+J6)</f>
        <v>0.14442988204456095</v>
      </c>
    </row>
    <row r="18" spans="13:17" ht="20.100000000000001" customHeight="1" x14ac:dyDescent="0.15">
      <c r="M18" s="14" t="s">
        <v>133</v>
      </c>
      <c r="N18" s="58">
        <f t="shared" si="0"/>
        <v>0.6604133079290635</v>
      </c>
      <c r="O18" s="58">
        <f t="shared" si="1"/>
        <v>0.17045287996482486</v>
      </c>
      <c r="P18" s="58">
        <f t="shared" si="2"/>
        <v>3.4002638135717425E-2</v>
      </c>
      <c r="Q18" s="58">
        <f t="shared" si="3"/>
        <v>0.13513117397039426</v>
      </c>
    </row>
    <row r="19" spans="13:17" ht="20.100000000000001" customHeight="1" x14ac:dyDescent="0.15">
      <c r="M19" s="14" t="s">
        <v>134</v>
      </c>
      <c r="N19" s="58">
        <f t="shared" si="0"/>
        <v>0.61061170795878095</v>
      </c>
      <c r="O19" s="58">
        <f t="shared" si="1"/>
        <v>0.1747423810567858</v>
      </c>
      <c r="P19" s="58">
        <f t="shared" si="2"/>
        <v>7.2352554264415697E-2</v>
      </c>
      <c r="Q19" s="58">
        <f t="shared" si="3"/>
        <v>0.14229335672001753</v>
      </c>
    </row>
    <row r="20" spans="13:17" ht="20.100000000000001" customHeight="1" x14ac:dyDescent="0.15">
      <c r="M20" s="14" t="s">
        <v>135</v>
      </c>
      <c r="N20" s="58">
        <f t="shared" si="0"/>
        <v>0.63065610859728505</v>
      </c>
      <c r="O20" s="58">
        <f t="shared" si="1"/>
        <v>0.14309954751131221</v>
      </c>
      <c r="P20" s="58">
        <f t="shared" si="2"/>
        <v>2.7149321266968326E-2</v>
      </c>
      <c r="Q20" s="58">
        <f t="shared" si="3"/>
        <v>0.19909502262443438</v>
      </c>
    </row>
    <row r="21" spans="13:17" ht="20.100000000000001" customHeight="1" x14ac:dyDescent="0.15">
      <c r="M21" s="14" t="s">
        <v>136</v>
      </c>
      <c r="N21" s="58">
        <f t="shared" si="0"/>
        <v>0.62646744930629672</v>
      </c>
      <c r="O21" s="58">
        <f t="shared" si="1"/>
        <v>0.15474919957310565</v>
      </c>
      <c r="P21" s="58">
        <f t="shared" si="2"/>
        <v>7.8975453575240134E-2</v>
      </c>
      <c r="Q21" s="58">
        <f t="shared" si="3"/>
        <v>0.13980789754535752</v>
      </c>
    </row>
    <row r="22" spans="13:17" ht="20.100000000000001" customHeight="1" x14ac:dyDescent="0.15">
      <c r="M22" s="14" t="s">
        <v>137</v>
      </c>
      <c r="N22" s="58">
        <f t="shared" si="0"/>
        <v>0.57948139797068776</v>
      </c>
      <c r="O22" s="58">
        <f t="shared" si="1"/>
        <v>0.19036881945562892</v>
      </c>
      <c r="P22" s="58">
        <f t="shared" si="2"/>
        <v>7.6985021742631665E-2</v>
      </c>
      <c r="Q22" s="58">
        <f t="shared" si="3"/>
        <v>0.15316476083105171</v>
      </c>
    </row>
    <row r="23" spans="13:17" ht="20.100000000000001" customHeight="1" x14ac:dyDescent="0.15">
      <c r="M23" s="14" t="s">
        <v>138</v>
      </c>
      <c r="N23" s="58">
        <f t="shared" si="0"/>
        <v>0.64441904761904767</v>
      </c>
      <c r="O23" s="58">
        <f t="shared" si="1"/>
        <v>0.1424</v>
      </c>
      <c r="P23" s="58">
        <f t="shared" si="2"/>
        <v>8.0685714285714291E-2</v>
      </c>
      <c r="Q23" s="58">
        <f t="shared" si="3"/>
        <v>0.13249523809523808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0.57489597780859913</v>
      </c>
      <c r="O24" s="58">
        <f t="shared" ref="O24" si="5">F13/(D13+F13+H13+J13)</f>
        <v>0.18284789644012944</v>
      </c>
      <c r="P24" s="58">
        <f t="shared" ref="P24" si="6">H13/(D13+F13+H13+J13)</f>
        <v>5.5478502080443831E-2</v>
      </c>
      <c r="Q24" s="58">
        <f t="shared" ref="Q24" si="7">J13/(D13+F13+H13+J13)</f>
        <v>0.18677762367082756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0.40067913674539696</v>
      </c>
      <c r="O29" s="58">
        <f>G5/(E5+G5+I5+K5)</f>
        <v>3.2718626562814421E-2</v>
      </c>
      <c r="P29" s="58">
        <f>I5/(E5+G5+I5+K5)</f>
        <v>0.14801730197581134</v>
      </c>
      <c r="Q29" s="58">
        <f>K5/(E5+G5+I5+K5)</f>
        <v>0.41858493471597724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0.38148166570958025</v>
      </c>
      <c r="O30" s="58">
        <f t="shared" ref="O30:O37" si="9">G6/(E6+G6+I6+K6)</f>
        <v>4.0943255308493777E-2</v>
      </c>
      <c r="P30" s="58">
        <f t="shared" ref="P30:P37" si="10">I6/(E6+G6+I6+K6)</f>
        <v>9.8865836921000164E-2</v>
      </c>
      <c r="Q30" s="58">
        <f t="shared" ref="Q30:Q37" si="11">K6/(E6+G6+I6+K6)</f>
        <v>0.47870924206092585</v>
      </c>
    </row>
    <row r="31" spans="13:17" ht="20.100000000000001" customHeight="1" x14ac:dyDescent="0.15">
      <c r="M31" s="14" t="s">
        <v>133</v>
      </c>
      <c r="N31" s="58">
        <f t="shared" si="8"/>
        <v>0.45239591204105006</v>
      </c>
      <c r="O31" s="58">
        <f t="shared" si="9"/>
        <v>3.1438234055396259E-2</v>
      </c>
      <c r="P31" s="58">
        <f t="shared" si="10"/>
        <v>9.1210612241426445E-2</v>
      </c>
      <c r="Q31" s="58">
        <f t="shared" si="11"/>
        <v>0.42495524166212717</v>
      </c>
    </row>
    <row r="32" spans="13:17" ht="20.100000000000001" customHeight="1" x14ac:dyDescent="0.15">
      <c r="M32" s="14" t="s">
        <v>134</v>
      </c>
      <c r="N32" s="58">
        <f t="shared" si="8"/>
        <v>0.37571962842047546</v>
      </c>
      <c r="O32" s="58">
        <f t="shared" si="9"/>
        <v>3.0889606989591895E-2</v>
      </c>
      <c r="P32" s="58">
        <f t="shared" si="10"/>
        <v>0.18281943858031932</v>
      </c>
      <c r="Q32" s="58">
        <f t="shared" si="11"/>
        <v>0.41057132600961332</v>
      </c>
    </row>
    <row r="33" spans="13:17" ht="20.100000000000001" customHeight="1" x14ac:dyDescent="0.15">
      <c r="M33" s="14" t="s">
        <v>135</v>
      </c>
      <c r="N33" s="58">
        <f t="shared" si="8"/>
        <v>0.38442081360758623</v>
      </c>
      <c r="O33" s="58">
        <f t="shared" si="9"/>
        <v>2.3725383513099295E-2</v>
      </c>
      <c r="P33" s="58">
        <f t="shared" si="10"/>
        <v>6.2152130905105331E-2</v>
      </c>
      <c r="Q33" s="58">
        <f t="shared" si="11"/>
        <v>0.52970167197420914</v>
      </c>
    </row>
    <row r="34" spans="13:17" ht="20.100000000000001" customHeight="1" x14ac:dyDescent="0.15">
      <c r="M34" s="14" t="s">
        <v>136</v>
      </c>
      <c r="N34" s="58">
        <f t="shared" si="8"/>
        <v>0.40913696786028064</v>
      </c>
      <c r="O34" s="58">
        <f t="shared" si="9"/>
        <v>3.0226117969118976E-2</v>
      </c>
      <c r="P34" s="58">
        <f t="shared" si="10"/>
        <v>0.17424368293609482</v>
      </c>
      <c r="Q34" s="58">
        <f t="shared" si="11"/>
        <v>0.38639323123450564</v>
      </c>
    </row>
    <row r="35" spans="13:17" ht="20.100000000000001" customHeight="1" x14ac:dyDescent="0.15">
      <c r="M35" s="14" t="s">
        <v>137</v>
      </c>
      <c r="N35" s="58">
        <f t="shared" si="8"/>
        <v>0.37793264949296507</v>
      </c>
      <c r="O35" s="58">
        <f t="shared" si="9"/>
        <v>4.2462900165309736E-2</v>
      </c>
      <c r="P35" s="58">
        <f t="shared" si="10"/>
        <v>0.17364977334739842</v>
      </c>
      <c r="Q35" s="58">
        <f t="shared" si="11"/>
        <v>0.40595467699432669</v>
      </c>
    </row>
    <row r="36" spans="13:17" ht="20.100000000000001" customHeight="1" x14ac:dyDescent="0.15">
      <c r="M36" s="14" t="s">
        <v>138</v>
      </c>
      <c r="N36" s="58">
        <f t="shared" si="8"/>
        <v>0.41568089106078004</v>
      </c>
      <c r="O36" s="58">
        <f t="shared" si="9"/>
        <v>2.5552222715022711E-2</v>
      </c>
      <c r="P36" s="58">
        <f t="shared" si="10"/>
        <v>0.19678920725635834</v>
      </c>
      <c r="Q36" s="58">
        <f t="shared" si="11"/>
        <v>0.36197767896783878</v>
      </c>
    </row>
    <row r="37" spans="13:17" ht="20.100000000000001" customHeight="1" x14ac:dyDescent="0.15">
      <c r="M37" s="14" t="s">
        <v>139</v>
      </c>
      <c r="N37" s="58">
        <f t="shared" si="8"/>
        <v>0.37830641779002117</v>
      </c>
      <c r="O37" s="58">
        <f t="shared" si="9"/>
        <v>3.5185475850813983E-2</v>
      </c>
      <c r="P37" s="58">
        <f t="shared" si="10"/>
        <v>0.11183045219363709</v>
      </c>
      <c r="Q37" s="58">
        <f t="shared" si="11"/>
        <v>0.47467765416552776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4950</v>
      </c>
      <c r="F5" s="149">
        <f>E5/SUM(E$5:E$15)</f>
        <v>0.16811003565970453</v>
      </c>
      <c r="G5" s="150">
        <v>297995.82</v>
      </c>
      <c r="H5" s="151">
        <f>G5/SUM(G$5:G$15)</f>
        <v>0.15680123395251694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190</v>
      </c>
      <c r="F6" s="153">
        <f t="shared" ref="F6:F15" si="0">E6/SUM(E$5:E$15)</f>
        <v>6.4527084394634063E-3</v>
      </c>
      <c r="G6" s="154">
        <v>13817.48</v>
      </c>
      <c r="H6" s="155">
        <f t="shared" ref="H6:H15" si="1">G6/SUM(G$5:G$15)</f>
        <v>7.2705647821309158E-3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1441</v>
      </c>
      <c r="F7" s="153">
        <f t="shared" si="0"/>
        <v>4.8938699269825095E-2</v>
      </c>
      <c r="G7" s="154">
        <v>70035.189999999988</v>
      </c>
      <c r="H7" s="155">
        <f t="shared" si="1"/>
        <v>3.6851537756801327E-2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287</v>
      </c>
      <c r="F8" s="153">
        <f t="shared" si="0"/>
        <v>9.7469859059263041E-3</v>
      </c>
      <c r="G8" s="154">
        <v>12773.550000000003</v>
      </c>
      <c r="H8" s="155">
        <f t="shared" si="1"/>
        <v>6.7212634121987793E-3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2901</v>
      </c>
      <c r="F9" s="153">
        <f t="shared" si="0"/>
        <v>9.8522669383596537E-2</v>
      </c>
      <c r="G9" s="154">
        <v>38592.150000000009</v>
      </c>
      <c r="H9" s="155">
        <f t="shared" si="1"/>
        <v>2.0306649740525314E-2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6132</v>
      </c>
      <c r="F10" s="153">
        <f t="shared" si="0"/>
        <v>0.20825267447784004</v>
      </c>
      <c r="G10" s="154">
        <v>681838.27999999991</v>
      </c>
      <c r="H10" s="155">
        <f t="shared" si="1"/>
        <v>0.35877376957858581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3161</v>
      </c>
      <c r="F11" s="153">
        <f t="shared" si="0"/>
        <v>0.10735269145865173</v>
      </c>
      <c r="G11" s="154">
        <v>302391.37000000005</v>
      </c>
      <c r="H11" s="155">
        <f t="shared" si="1"/>
        <v>0.15911411090461644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1340</v>
      </c>
      <c r="F12" s="153">
        <f t="shared" si="0"/>
        <v>4.5508575309899817E-2</v>
      </c>
      <c r="G12" s="154">
        <v>139769.77000000002</v>
      </c>
      <c r="H12" s="155">
        <f t="shared" si="1"/>
        <v>7.3544898734685227E-2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255</v>
      </c>
      <c r="F13" s="153">
        <f t="shared" si="0"/>
        <v>8.6602139582272041E-3</v>
      </c>
      <c r="G13" s="154">
        <v>17873.939999999995</v>
      </c>
      <c r="H13" s="155">
        <f t="shared" si="1"/>
        <v>9.4050173173343497E-3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1066</v>
      </c>
      <c r="F14" s="153">
        <f t="shared" si="0"/>
        <v>3.6203090507726271E-2</v>
      </c>
      <c r="G14" s="154">
        <v>221960.87000000005</v>
      </c>
      <c r="H14" s="155">
        <f t="shared" si="1"/>
        <v>0.11679270637143234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7722</v>
      </c>
      <c r="F15" s="157">
        <f t="shared" si="0"/>
        <v>0.26225165562913905</v>
      </c>
      <c r="G15" s="158">
        <v>103420.17000000001</v>
      </c>
      <c r="H15" s="159">
        <f t="shared" si="1"/>
        <v>5.4418247449172528E-2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324</v>
      </c>
      <c r="F16" s="161">
        <f>E16/SUM(E$16:E$26)</f>
        <v>4.0565919619381496E-2</v>
      </c>
      <c r="G16" s="162">
        <v>6368.92</v>
      </c>
      <c r="H16" s="163">
        <f>G16/SUM(G$16:G$26)</f>
        <v>4.1039944243226552E-2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2</v>
      </c>
      <c r="F17" s="153">
        <f t="shared" ref="F17:F26" si="2">E17/SUM(E$16:E$26)</f>
        <v>2.5040691123074998E-4</v>
      </c>
      <c r="G17" s="154">
        <v>79.41</v>
      </c>
      <c r="H17" s="155">
        <f t="shared" ref="H17:H26" si="3">G17/SUM(G$16:G$26)</f>
        <v>5.1170088058173451E-4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419</v>
      </c>
      <c r="F18" s="153">
        <f t="shared" si="2"/>
        <v>5.2460247902842115E-2</v>
      </c>
      <c r="G18" s="154">
        <v>13234.539999999999</v>
      </c>
      <c r="H18" s="155">
        <f t="shared" si="3"/>
        <v>8.5280515956355468E-2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87</v>
      </c>
      <c r="F19" s="153">
        <f t="shared" si="2"/>
        <v>1.0892700638537624E-2</v>
      </c>
      <c r="G19" s="154">
        <v>3096.7700000000004</v>
      </c>
      <c r="H19" s="155">
        <f t="shared" si="3"/>
        <v>1.9954916710226648E-2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312</v>
      </c>
      <c r="F20" s="153">
        <f t="shared" si="2"/>
        <v>3.9063478151996997E-2</v>
      </c>
      <c r="G20" s="154">
        <v>3959.5599999999995</v>
      </c>
      <c r="H20" s="155">
        <f t="shared" si="3"/>
        <v>2.5514549033071557E-2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510</v>
      </c>
      <c r="F21" s="153">
        <f t="shared" si="2"/>
        <v>6.3853762363841243E-2</v>
      </c>
      <c r="G21" s="154">
        <v>14073.500000000002</v>
      </c>
      <c r="H21" s="155">
        <f t="shared" si="3"/>
        <v>9.0686592908538491E-2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2122</v>
      </c>
      <c r="F22" s="153">
        <f t="shared" si="2"/>
        <v>0.26568173281582574</v>
      </c>
      <c r="G22" s="154">
        <v>67241.83</v>
      </c>
      <c r="H22" s="155">
        <f t="shared" si="3"/>
        <v>0.4332918224773617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71</v>
      </c>
      <c r="F23" s="153">
        <f t="shared" si="2"/>
        <v>8.8894453486916235E-3</v>
      </c>
      <c r="G23" s="154">
        <v>2228.67</v>
      </c>
      <c r="H23" s="155">
        <f t="shared" si="3"/>
        <v>1.4361067894800331E-2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13</v>
      </c>
      <c r="F24" s="153">
        <f t="shared" si="2"/>
        <v>1.6276449229998748E-3</v>
      </c>
      <c r="G24" s="154">
        <v>520.06000000000006</v>
      </c>
      <c r="H24" s="155">
        <f t="shared" si="3"/>
        <v>3.351154262124882E-3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257</v>
      </c>
      <c r="F25" s="153">
        <f t="shared" si="2"/>
        <v>3.2177288093151374E-2</v>
      </c>
      <c r="G25" s="154">
        <v>20693.619999999995</v>
      </c>
      <c r="H25" s="155">
        <f t="shared" si="3"/>
        <v>0.13334521567087004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3870</v>
      </c>
      <c r="F26" s="157">
        <f t="shared" si="2"/>
        <v>0.4845373732315012</v>
      </c>
      <c r="G26" s="158">
        <v>23691.440000000006</v>
      </c>
      <c r="H26" s="159">
        <f t="shared" si="3"/>
        <v>0.15266251996284261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92</v>
      </c>
      <c r="F27" s="161">
        <f>E27/SUM(E$27:E$36)</f>
        <v>3.1669535283993112E-2</v>
      </c>
      <c r="G27" s="162">
        <v>12929.49</v>
      </c>
      <c r="H27" s="163">
        <f>G27/SUM(G$27:G$36)</f>
        <v>1.8416408690272626E-2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1.0327022375215145E-3</v>
      </c>
      <c r="G28" s="154">
        <v>294.25</v>
      </c>
      <c r="H28" s="155">
        <f t="shared" ref="H28:H36" si="5">G28/SUM(G$27:G$36)</f>
        <v>4.1912157843137821E-4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170</v>
      </c>
      <c r="F29" s="153">
        <f t="shared" si="4"/>
        <v>5.8519793459552494E-2</v>
      </c>
      <c r="G29" s="154">
        <v>27183.200000000001</v>
      </c>
      <c r="H29" s="155">
        <f t="shared" si="5"/>
        <v>3.8718999798864367E-2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6</v>
      </c>
      <c r="F30" s="153">
        <f t="shared" si="4"/>
        <v>2.0654044750430291E-3</v>
      </c>
      <c r="G30" s="154">
        <v>221.38</v>
      </c>
      <c r="H30" s="155">
        <f t="shared" si="5"/>
        <v>3.1532756170990148E-4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523</v>
      </c>
      <c r="F31" s="153">
        <f t="shared" si="4"/>
        <v>0.18003442340791739</v>
      </c>
      <c r="G31" s="154">
        <v>111038.68999999997</v>
      </c>
      <c r="H31" s="155">
        <f t="shared" si="5"/>
        <v>0.15816044526678838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119</v>
      </c>
      <c r="F32" s="153">
        <f t="shared" si="4"/>
        <v>4.0963855421686748E-2</v>
      </c>
      <c r="G32" s="154">
        <v>7302.28</v>
      </c>
      <c r="H32" s="155">
        <f t="shared" si="5"/>
        <v>1.0401166082405724E-2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1922</v>
      </c>
      <c r="F33" s="153">
        <f t="shared" si="4"/>
        <v>0.66161790017211708</v>
      </c>
      <c r="G33" s="154">
        <v>527460.55000000005</v>
      </c>
      <c r="H33" s="155">
        <f t="shared" si="5"/>
        <v>0.75130024902729964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23</v>
      </c>
      <c r="F34" s="153">
        <f t="shared" si="4"/>
        <v>7.9173838209982781E-3</v>
      </c>
      <c r="G34" s="154">
        <v>5607.2399999999989</v>
      </c>
      <c r="H34" s="155">
        <f t="shared" si="5"/>
        <v>7.9867978910571312E-3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29</v>
      </c>
      <c r="F35" s="153">
        <f t="shared" si="4"/>
        <v>9.9827882960413089E-3</v>
      </c>
      <c r="G35" s="154">
        <v>6080.31</v>
      </c>
      <c r="H35" s="155">
        <f t="shared" si="5"/>
        <v>8.6606257418932655E-3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18</v>
      </c>
      <c r="F36" s="157">
        <f t="shared" si="4"/>
        <v>6.1962134251290881E-3</v>
      </c>
      <c r="G36" s="158">
        <v>3946.2000000000003</v>
      </c>
      <c r="H36" s="159">
        <f t="shared" si="5"/>
        <v>5.6208583612775012E-3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3622</v>
      </c>
      <c r="F37" s="161">
        <f>E37/SUM(E$37:E$39)</f>
        <v>0.52371312897628686</v>
      </c>
      <c r="G37" s="162">
        <v>961985.33</v>
      </c>
      <c r="H37" s="163">
        <f>G37/SUM(G$37:G$39)</f>
        <v>0.48453024210144352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2728</v>
      </c>
      <c r="F38" s="153">
        <f t="shared" ref="F38:F39" si="6">E38/SUM(E$37:E$39)</f>
        <v>0.39444765760555234</v>
      </c>
      <c r="G38" s="154">
        <v>813109.77999999991</v>
      </c>
      <c r="H38" s="155">
        <f t="shared" ref="H38:H39" si="7">G38/SUM(G$37:G$39)</f>
        <v>0.40954499644859599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566</v>
      </c>
      <c r="F39" s="157">
        <f t="shared" si="6"/>
        <v>8.1839213418160792E-2</v>
      </c>
      <c r="G39" s="158">
        <v>210302.79999999996</v>
      </c>
      <c r="H39" s="159">
        <f t="shared" si="7"/>
        <v>0.10592476144996041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47253</v>
      </c>
      <c r="F40" s="164">
        <f>E40/E$40</f>
        <v>1</v>
      </c>
      <c r="G40" s="165">
        <f>SUM(G5:G39)</f>
        <v>4743118.41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3180</v>
      </c>
      <c r="E4" s="65">
        <v>57997.61</v>
      </c>
      <c r="F4" s="65">
        <f>E4*1000/D4</f>
        <v>18238.242138364782</v>
      </c>
      <c r="G4" s="65">
        <v>50030</v>
      </c>
      <c r="H4" s="61">
        <f>F4/G4</f>
        <v>0.3645461150982367</v>
      </c>
      <c r="K4" s="14">
        <f>D4*G4</f>
        <v>159095400</v>
      </c>
      <c r="L4" s="14" t="s">
        <v>27</v>
      </c>
      <c r="M4" s="24">
        <f>G4-F4</f>
        <v>31791.757861635218</v>
      </c>
    </row>
    <row r="5" spans="1:13" s="14" customFormat="1" ht="20.100000000000001" customHeight="1" x14ac:dyDescent="0.15">
      <c r="B5" s="234" t="s">
        <v>28</v>
      </c>
      <c r="C5" s="235"/>
      <c r="D5" s="62">
        <v>3139</v>
      </c>
      <c r="E5" s="66">
        <v>97156.080000000016</v>
      </c>
      <c r="F5" s="66">
        <f t="shared" ref="F5:F13" si="0">E5*1000/D5</f>
        <v>30951.283848359355</v>
      </c>
      <c r="G5" s="66">
        <v>104730</v>
      </c>
      <c r="H5" s="63">
        <f t="shared" ref="H5:H10" si="1">F5/G5</f>
        <v>0.29553407665768505</v>
      </c>
      <c r="K5" s="14">
        <f t="shared" ref="K5:K10" si="2">D5*G5</f>
        <v>328747470</v>
      </c>
      <c r="L5" s="14" t="s">
        <v>28</v>
      </c>
      <c r="M5" s="24">
        <f t="shared" ref="M5:M10" si="3">G5-F5</f>
        <v>73778.716151640649</v>
      </c>
    </row>
    <row r="6" spans="1:13" s="14" customFormat="1" ht="20.100000000000001" customHeight="1" x14ac:dyDescent="0.15">
      <c r="B6" s="234" t="s">
        <v>29</v>
      </c>
      <c r="C6" s="235"/>
      <c r="D6" s="62">
        <v>6036</v>
      </c>
      <c r="E6" s="66">
        <v>570398.99000000011</v>
      </c>
      <c r="F6" s="66">
        <f t="shared" si="0"/>
        <v>94499.501325381061</v>
      </c>
      <c r="G6" s="66">
        <v>166920</v>
      </c>
      <c r="H6" s="63">
        <f t="shared" si="1"/>
        <v>0.56613648050192344</v>
      </c>
      <c r="K6" s="14">
        <f t="shared" si="2"/>
        <v>1007529120</v>
      </c>
      <c r="L6" s="14" t="s">
        <v>29</v>
      </c>
      <c r="M6" s="24">
        <f t="shared" si="3"/>
        <v>72420.498674618939</v>
      </c>
    </row>
    <row r="7" spans="1:13" s="14" customFormat="1" ht="20.100000000000001" customHeight="1" x14ac:dyDescent="0.15">
      <c r="B7" s="234" t="s">
        <v>30</v>
      </c>
      <c r="C7" s="235"/>
      <c r="D7" s="62">
        <v>3501</v>
      </c>
      <c r="E7" s="66">
        <v>420240.23</v>
      </c>
      <c r="F7" s="66">
        <f t="shared" si="0"/>
        <v>120034.34161668095</v>
      </c>
      <c r="G7" s="66">
        <v>196160</v>
      </c>
      <c r="H7" s="63">
        <f t="shared" si="1"/>
        <v>0.61192058328242738</v>
      </c>
      <c r="K7" s="14">
        <f t="shared" si="2"/>
        <v>686756160</v>
      </c>
      <c r="L7" s="14" t="s">
        <v>30</v>
      </c>
      <c r="M7" s="24">
        <f t="shared" si="3"/>
        <v>76125.658383319053</v>
      </c>
    </row>
    <row r="8" spans="1:13" s="14" customFormat="1" ht="20.100000000000001" customHeight="1" x14ac:dyDescent="0.15">
      <c r="B8" s="234" t="s">
        <v>31</v>
      </c>
      <c r="C8" s="235"/>
      <c r="D8" s="62">
        <v>2273</v>
      </c>
      <c r="E8" s="66">
        <v>351225.08</v>
      </c>
      <c r="F8" s="66">
        <f t="shared" si="0"/>
        <v>154520.49274087109</v>
      </c>
      <c r="G8" s="66">
        <v>269310</v>
      </c>
      <c r="H8" s="63">
        <f t="shared" si="1"/>
        <v>0.57376440808314244</v>
      </c>
      <c r="K8" s="14">
        <f t="shared" si="2"/>
        <v>612141630</v>
      </c>
      <c r="L8" s="14" t="s">
        <v>31</v>
      </c>
      <c r="M8" s="24">
        <f t="shared" si="3"/>
        <v>114789.50725912891</v>
      </c>
    </row>
    <row r="9" spans="1:13" s="14" customFormat="1" ht="20.100000000000001" customHeight="1" x14ac:dyDescent="0.15">
      <c r="B9" s="234" t="s">
        <v>32</v>
      </c>
      <c r="C9" s="235"/>
      <c r="D9" s="62">
        <v>1994</v>
      </c>
      <c r="E9" s="66">
        <v>359016.93999999994</v>
      </c>
      <c r="F9" s="66">
        <f t="shared" si="0"/>
        <v>180048.61584754259</v>
      </c>
      <c r="G9" s="66">
        <v>308060</v>
      </c>
      <c r="H9" s="63">
        <f t="shared" si="1"/>
        <v>0.58445957231559631</v>
      </c>
      <c r="K9" s="14">
        <f t="shared" si="2"/>
        <v>614271640</v>
      </c>
      <c r="L9" s="14" t="s">
        <v>32</v>
      </c>
      <c r="M9" s="24">
        <f t="shared" si="3"/>
        <v>128011.38415245741</v>
      </c>
    </row>
    <row r="10" spans="1:13" s="14" customFormat="1" ht="20.100000000000001" customHeight="1" x14ac:dyDescent="0.15">
      <c r="B10" s="240" t="s">
        <v>33</v>
      </c>
      <c r="C10" s="241"/>
      <c r="D10" s="70">
        <v>970</v>
      </c>
      <c r="E10" s="71">
        <v>199621.98000000004</v>
      </c>
      <c r="F10" s="71">
        <f t="shared" si="0"/>
        <v>205795.85567010313</v>
      </c>
      <c r="G10" s="71">
        <v>360650</v>
      </c>
      <c r="H10" s="73">
        <f t="shared" si="1"/>
        <v>0.57062485975350929</v>
      </c>
      <c r="K10" s="14">
        <f t="shared" si="2"/>
        <v>349830500</v>
      </c>
      <c r="L10" s="14" t="s">
        <v>33</v>
      </c>
      <c r="M10" s="24">
        <f t="shared" si="3"/>
        <v>154854.14432989687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6319</v>
      </c>
      <c r="E11" s="65">
        <f>SUM(E4:E5)</f>
        <v>155153.69</v>
      </c>
      <c r="F11" s="65">
        <f t="shared" si="0"/>
        <v>24553.519544231684</v>
      </c>
      <c r="G11" s="80"/>
      <c r="H11" s="61">
        <f>SUM(E4:E5)*1000/SUM(K4:K5)</f>
        <v>0.31804029440873044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14774</v>
      </c>
      <c r="E12" s="76">
        <f>SUM(E6:E10)</f>
        <v>1900503.22</v>
      </c>
      <c r="F12" s="67">
        <f t="shared" si="0"/>
        <v>128638.36604846352</v>
      </c>
      <c r="G12" s="81"/>
      <c r="H12" s="68">
        <f>SUM(E6:E10)*1000/SUM(K6:K10)</f>
        <v>0.58109962973727447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21093</v>
      </c>
      <c r="E13" s="77">
        <f>SUM(E11:E12)</f>
        <v>2055656.91</v>
      </c>
      <c r="F13" s="72">
        <f t="shared" si="0"/>
        <v>97456.829753946804</v>
      </c>
      <c r="G13" s="75"/>
      <c r="H13" s="74">
        <f>SUM(E4:E10)*1000/SUM(K4:K10)</f>
        <v>0.5469540944207566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S-Yoshida</cp:lastModifiedBy>
  <cp:lastPrinted>2015-12-17T07:31:32Z</cp:lastPrinted>
  <dcterms:created xsi:type="dcterms:W3CDTF">2003-07-11T02:30:35Z</dcterms:created>
  <dcterms:modified xsi:type="dcterms:W3CDTF">2017-08-23T07:50:54Z</dcterms:modified>
</cp:coreProperties>
</file>